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I:\NABAVA IN INVESTICIJE\ANABAVA\NABAVA\VZDRŽEVANJE 2023\Plaža 2023\Novi popisi 2023\"/>
    </mc:Choice>
  </mc:AlternateContent>
  <xr:revisionPtr revIDLastSave="0" documentId="13_ncr:1_{F32386CB-1D45-4EF3-93C8-A83F949BC478}" xr6:coauthVersionLast="47" xr6:coauthVersionMax="47" xr10:uidLastSave="{00000000-0000-0000-0000-000000000000}"/>
  <bookViews>
    <workbookView xWindow="3570" yWindow="0" windowWidth="21375" windowHeight="20805" tabRatio="943" xr2:uid="{8B9770BE-C1A0-47AF-A272-92ED07C06DD6}"/>
  </bookViews>
  <sheets>
    <sheet name="REK1" sheetId="1" r:id="rId1"/>
    <sheet name="splošna določila" sheetId="13" r:id="rId2"/>
    <sheet name="A.GRADBENA DELA" sheetId="2" r:id="rId3"/>
    <sheet name="B.I. KLJUČ., PLESKARSKA DELA" sheetId="4" r:id="rId4"/>
    <sheet name="B.II. SANACIJA MEDUZA" sheetId="5" r:id="rId5"/>
    <sheet name=" B.III.KER.DELA - PLAŽA" sheetId="11" r:id="rId6"/>
    <sheet name="B.IV. SANACIJA OBJEKTOV" sheetId="6" r:id="rId7"/>
    <sheet name="DELA NAMESTITVE KONTEJNERJA WV " sheetId="9" r:id="rId8"/>
    <sheet name="C.II. SANACIJA WC MEDUZA" sheetId="10" r:id="rId9"/>
    <sheet name="C.IIi. SANACIJA KU MEDUZA" sheetId="12" r:id="rId10"/>
  </sheets>
  <externalReferences>
    <externalReference r:id="rId11"/>
  </externalReferences>
  <definedNames>
    <definedName name="_xlnm.Print_Area" localSheetId="5">' B.III.KER.DELA - PLAŽA'!$A$1:$F$40</definedName>
    <definedName name="_xlnm.Print_Area" localSheetId="2">'A.GRADBENA DELA'!$A$1:$F$111</definedName>
    <definedName name="_xlnm.Print_Area" localSheetId="3">'B.I. KLJUČ., PLESKARSKA DELA'!$A$1:$F$36</definedName>
    <definedName name="_xlnm.Print_Area" localSheetId="4">'B.II. SANACIJA MEDUZA'!$A$1:$F$35</definedName>
    <definedName name="_xlnm.Print_Area" localSheetId="6">'B.IV. SANACIJA OBJEKTOV'!$A$1:$F$53</definedName>
    <definedName name="_xlnm.Print_Area" localSheetId="0">'REK1'!$A$1:$D$36</definedName>
    <definedName name="_xlnm.Print_Area" localSheetId="1">'splošna določila'!$A$1:$B$40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1" l="1"/>
  <c r="D16" i="13"/>
  <c r="F19" i="12"/>
  <c r="F16" i="12"/>
  <c r="F14" i="12"/>
  <c r="F12" i="12"/>
  <c r="F10" i="12"/>
  <c r="F8" i="12"/>
  <c r="F6" i="12"/>
  <c r="B17" i="1"/>
  <c r="F34" i="11"/>
  <c r="F37" i="11"/>
  <c r="F33" i="11"/>
  <c r="F30" i="11"/>
  <c r="F27" i="11"/>
  <c r="F26" i="11"/>
  <c r="F25" i="11"/>
  <c r="F22" i="11"/>
  <c r="F21" i="11"/>
  <c r="F19" i="11"/>
  <c r="F16" i="11"/>
  <c r="F13" i="11"/>
  <c r="F12" i="11"/>
  <c r="F9" i="11"/>
  <c r="F8" i="11"/>
  <c r="D26" i="1" l="1"/>
  <c r="D32" i="1"/>
  <c r="B9" i="2" l="1"/>
  <c r="F110" i="2"/>
  <c r="F102" i="2"/>
  <c r="F100" i="2"/>
  <c r="F98" i="2"/>
  <c r="F96" i="2"/>
  <c r="B20" i="1"/>
  <c r="B19" i="1"/>
  <c r="B18" i="1"/>
  <c r="B8" i="2"/>
  <c r="F42" i="6" l="1"/>
  <c r="F38" i="6"/>
  <c r="F39" i="6"/>
  <c r="F30" i="5"/>
  <c r="F18" i="4"/>
  <c r="F15" i="2"/>
  <c r="F23" i="6"/>
  <c r="F34" i="6"/>
  <c r="F33" i="6"/>
  <c r="F41" i="10"/>
  <c r="F43" i="10"/>
  <c r="F45" i="10"/>
  <c r="F47" i="10"/>
  <c r="F49" i="10"/>
  <c r="F51" i="10"/>
  <c r="F53" i="10"/>
  <c r="F55" i="10"/>
  <c r="F56" i="10"/>
  <c r="F57" i="10"/>
  <c r="F59" i="10"/>
  <c r="F61" i="10"/>
  <c r="F64" i="10"/>
  <c r="F33" i="10"/>
  <c r="F19" i="10"/>
  <c r="F15" i="9"/>
  <c r="F17" i="6"/>
  <c r="F19" i="6"/>
  <c r="D21" i="1" l="1"/>
  <c r="D20" i="1"/>
  <c r="D31" i="1" l="1"/>
  <c r="F5" i="9"/>
  <c r="D29" i="1" l="1"/>
  <c r="F23" i="5"/>
  <c r="F22" i="5" l="1"/>
  <c r="F26" i="5"/>
  <c r="F21" i="6" l="1"/>
  <c r="F15" i="6"/>
  <c r="F13" i="6"/>
  <c r="F12" i="6"/>
  <c r="F11" i="6"/>
  <c r="F7" i="6"/>
  <c r="F6" i="6"/>
  <c r="F19" i="5"/>
  <c r="F18" i="5"/>
  <c r="F9" i="5"/>
  <c r="F8" i="5"/>
  <c r="F6" i="5"/>
  <c r="F3" i="5"/>
  <c r="F32" i="4"/>
  <c r="F30" i="4"/>
  <c r="F28" i="4"/>
  <c r="F26" i="4"/>
  <c r="F14" i="4"/>
  <c r="F12" i="4"/>
  <c r="F45" i="2"/>
  <c r="F35" i="2"/>
  <c r="F33" i="2"/>
  <c r="F31" i="2"/>
  <c r="F29" i="2"/>
  <c r="F27" i="2"/>
  <c r="D25" i="1" l="1"/>
  <c r="F20" i="2"/>
  <c r="D17" i="1" s="1"/>
  <c r="F51" i="6"/>
  <c r="D27" i="1" s="1"/>
  <c r="D18" i="1" l="1"/>
  <c r="D19" i="1"/>
  <c r="D24" i="1"/>
  <c r="D23" i="1" s="1"/>
  <c r="D16" i="1" l="1"/>
  <c r="D36" i="1" s="1"/>
</calcChain>
</file>

<file path=xl/sharedStrings.xml><?xml version="1.0" encoding="utf-8"?>
<sst xmlns="http://schemas.openxmlformats.org/spreadsheetml/2006/main" count="885" uniqueCount="275">
  <si>
    <t>POPIS - VZDRŽEVALNA DELA NA PLAŽI MEDUZA</t>
  </si>
  <si>
    <t>OBJEKT :</t>
  </si>
  <si>
    <t>PLAŽA MEDUZA</t>
  </si>
  <si>
    <t>VRSTA GRADNJE :</t>
  </si>
  <si>
    <t>VZDRŽEVALNA DELA NA PLAŽI MEDUZA</t>
  </si>
  <si>
    <t>INVESTITOR :</t>
  </si>
  <si>
    <t>ISTRABENZ TURIZEM d.d., Obala 33, 6320 Portorož</t>
  </si>
  <si>
    <t>DATUM :</t>
  </si>
  <si>
    <t>SKUPNA REKAPITULACIJA DEL</t>
  </si>
  <si>
    <t>A.</t>
  </si>
  <si>
    <t xml:space="preserve"> GRADBENA  DELA </t>
  </si>
  <si>
    <t>I.</t>
  </si>
  <si>
    <t>B.</t>
  </si>
  <si>
    <t>OBRTNIŠKA DELA</t>
  </si>
  <si>
    <t>II.</t>
  </si>
  <si>
    <t>SANACIJA MEDUZA</t>
  </si>
  <si>
    <t>III.</t>
  </si>
  <si>
    <t>OTROŠKA IGRALA - gradbena dela</t>
  </si>
  <si>
    <t>IV.</t>
  </si>
  <si>
    <t>SANACIJA OBJEKTOV NA PLAŽI</t>
  </si>
  <si>
    <t>C.</t>
  </si>
  <si>
    <t>SANACIJA WC MEDUZA</t>
  </si>
  <si>
    <t>SKUPAJ</t>
  </si>
  <si>
    <t>22% DDV</t>
  </si>
  <si>
    <t>SKUPAJ z DDV</t>
  </si>
  <si>
    <t xml:space="preserve"> </t>
  </si>
  <si>
    <t>A.I.</t>
  </si>
  <si>
    <t>PRIPRAVLJALNA IN GRADBENA DELA</t>
  </si>
  <si>
    <t>Celotni inox material, mora biti odporen na morsko vodo inox 316 D.</t>
  </si>
  <si>
    <t>1.</t>
  </si>
  <si>
    <t>PRIPRAVLJALNA DELA</t>
  </si>
  <si>
    <t>2.</t>
  </si>
  <si>
    <t>RUŠITVENA DELA</t>
  </si>
  <si>
    <t>3.</t>
  </si>
  <si>
    <t>ZIDARSKA DELA</t>
  </si>
  <si>
    <t>kpl</t>
  </si>
  <si>
    <t>Izvedba pregleda s kamero in čiščenje obstoječih kanalizacijskih odtokov iz sanitarij Meduza, ter VIP wc do jaška s črpalko. V ceno upoštevati izdelavo poročila.</t>
  </si>
  <si>
    <t>Razna manjša nepredvidena dela, ki se pojavijo v času izvajanja del in se obračunajo po dejanskih stroških</t>
  </si>
  <si>
    <t>SKUPAJ PRIPRAVJALNA DELA</t>
  </si>
  <si>
    <t>Pred pričetkom rušenj in demontaž je potrebno izvesti odklope vseh nevarnih in potencialno indirektno nevarnih elektro in ostalih komunalnih vodov na območju izvajanja rušenj oz.na celotnem območju o čemer se je predhodno vsakokratno prepričeti s pregledi.
Med rušenjem je potrebno sprotno zavarovati ostala območja in okolico objekta-tov tako pred eventuelnimi padci, padanja kosov, širjenja praha ipd.. Sprotno je izvajati močenje z razpršenim škropljenjem z vodo oz.nenevarno tekočino za preprečitev širjenja prahu. Materiale sprotno sortirati glede na nevarnostne stopnje za okolje ter razdelitve in kategoracij po Uredbi o ravnanju z gradbenimi odpadki nastalimi pri gradnji.
Odpadni material je sproti odvažati na pooblaščene ekološko in komunalno urejene lokalne deponije o čemer je za vsako vožnjo pridobiti Evidennčne liste, ki jih je dostavljati nadzorniku gradnje tedensko na njegovo zahtevo pa tudi pogosteje.
Po končanih rušitvenih delih jo dostaviti Poročilo o ravnanju z gradbenimi odpadki nastalimi pri gradnji v skladu z Uredbo (Uradni list RS 34/08)</t>
  </si>
  <si>
    <t>Demonataža obstoječe kovinske ograje višine 1,05m na vzhodnem vhodu na plažo. V ceno vključiti vse prenose, sortiranje, nakladanje, odvoz na javno deponijo in plačilo vseh taks.</t>
  </si>
  <si>
    <t>m1</t>
  </si>
  <si>
    <t>4.</t>
  </si>
  <si>
    <t>kom</t>
  </si>
  <si>
    <t>5.</t>
  </si>
  <si>
    <t>m2</t>
  </si>
  <si>
    <t>6.</t>
  </si>
  <si>
    <t>Rušenje betonskega parapeta oblečenega v kamnito oblogo dim. 120x36x42 cm. V ceno vključiti pazljivo rezanje  kamnite obloge in štemanje  AB parapeta, ter vse prenose, sortiranje, nakladanje, odvoz na javno deponijo in plačilo vseh taks.</t>
  </si>
  <si>
    <t>7.</t>
  </si>
  <si>
    <t>Nakladanje in odvoz odpadnega materiala na javno deponijo z plačilom vseh taks.</t>
  </si>
  <si>
    <t>m3</t>
  </si>
  <si>
    <t>8.</t>
  </si>
  <si>
    <t>Strojno in ročno rušenje obstoječega tlaka do debeline 10 cm, komplet s obstoječo keramiko zaradi montaže nove debelejše keramike (debelina obstoječe stare keramike 10mm, nova keramika 20mm). V ceno vključiti rezanje v obstoječi tlak v globino do 10cm, vse prenose, sortiranje, nakladanje, odvoz na javno deponijo in plačilo vseh taks.
 - pot na plažo</t>
  </si>
  <si>
    <t>9.</t>
  </si>
  <si>
    <t>Razna manjša rušitvena dela, pomoč obrtnikom in inštalaterjem ipd, vse po prehodni odobritvi nadzornega organa.</t>
  </si>
  <si>
    <t>ur</t>
  </si>
  <si>
    <t>10.</t>
  </si>
  <si>
    <t>SKUPAJ RUŠITVENA DELA</t>
  </si>
  <si>
    <t>Razna nepredvidena dela, ki se obračunajo po dejansko opravljenem času in porabljenem materialu, potrjenim s strani nadzornega organa investitorja v gradbenem dnevniku.
Ocena:</t>
  </si>
  <si>
    <t>Razna manjša nepredvidena dela, ki se pojavijo v času izvajanja del in se obračunajo po dejanskih stroških.</t>
  </si>
  <si>
    <t>SKUPAJ ZIDARSKA DELA</t>
  </si>
  <si>
    <t>B.I.</t>
  </si>
  <si>
    <t xml:space="preserve">OBRTNIŠKA DELA </t>
  </si>
  <si>
    <t>Celotni inox material, mora biti odporen na morsko vodo.</t>
  </si>
  <si>
    <t>KLJUČAVNIČARSKA DELA</t>
  </si>
  <si>
    <t>PLESKARSKA DELA</t>
  </si>
  <si>
    <t>Strojno-delno ročno fino brušenje in poliranje inox obstoječih tušev na plaži (brez demontaže).
(V primeru da se ne da izvesti puliranja obstoječih elementov se izvede po brušenju premaz z prajmerjom in 2xoplesk z barvo odporno na morsko vodo. Izbor ral barve določi investitor)</t>
  </si>
  <si>
    <t>Izdelava in montaža ograje iz inox odporno morsko sol v enakem izgledu kot obstoječa višine 1,03m, komplet z inox vijačnim materialom.
- vzhodni vhod na plažo</t>
  </si>
  <si>
    <t>Poliranje/brušeneje inox obstoječih ograj višine 1,05m1.
- zahodni vhod na plažo</t>
  </si>
  <si>
    <t>Razna manjša ključavničarska popravila. Obseg dela po predhodnem dogovoru z nadzorom.</t>
  </si>
  <si>
    <t>SKUPAJ KLJUČAVNIČARSKA DELA</t>
  </si>
  <si>
    <t>Obdelava parapetov bočno na mestih izdelave prebojev za možnost prehoda invalidom z  impregnacijo, izravnavo z lepilom in pvc mrežico in zaključnim slojem granulacije 1mm.</t>
  </si>
  <si>
    <t>Izvedba brušenja in barvanja obstoječih kovinskih ograj z podkonstrukcijo. Predhodno se izvede barvanje z antikorozivno prajmer barvo odporno na morsko vodo, ter 2x opesk končne barve odporne na morsko vodo. Ral barva kot obstoječa (v tekočem metru obračuna ograje je upoštevana obdelava z obeh strani). Višina ograje 1,05m1.
 - vzhodni in zahodni vhod v plažo</t>
  </si>
  <si>
    <t>Izvedba barvanja obstoječih betonskih elementov, s predhodnim čiščenjem (podstavek el. omaric in črpališče),impregnacijo in 2x oplesk z fasadno barvo, v barvi po izboru naročnika.</t>
  </si>
  <si>
    <t>Razna manjša slikopleskarska popravila. Obseg dela po predhodnem dogovoru z nadzorom.</t>
  </si>
  <si>
    <t>SKUPAJ PLESKARSKA DELA</t>
  </si>
  <si>
    <t>B.II.</t>
  </si>
  <si>
    <t>Čiščenje obstoječe strehe s korci bara Meduza in objekta za prvo pomoč. Odstranjevanje iglic in nesnage na celotni površini strehe, komplet z čiščenjem žlebov in odtočnih cevi.  V ceni postavke upoštevati premični oder za izvedbo čiščenja, ter vse prenose, sortiranje, nakladanje, odvoz na javno deponijo in plačilo vseh taks. (upošteva se tlorisna površina strehe)</t>
  </si>
  <si>
    <t xml:space="preserve"> - streha Meduza (cca 270m2)</t>
  </si>
  <si>
    <t xml:space="preserve"> - streha - prva pomoč (cca73m2)</t>
  </si>
  <si>
    <t>Izdelava pomožnih delovnih odrov do višine 2 m</t>
  </si>
  <si>
    <t>Izvedba 2x oplesk z fasadno barvo obstoječega objekta in zidov v enaki barvi kot obstoječa.</t>
  </si>
  <si>
    <t xml:space="preserve"> - Meduza</t>
  </si>
  <si>
    <t xml:space="preserve"> - objekt za prvo pomoč</t>
  </si>
  <si>
    <t xml:space="preserve"> - bar</t>
  </si>
  <si>
    <t xml:space="preserve"> - oder</t>
  </si>
  <si>
    <t>Izvedba brušenja, kitanje in manjša popravila lesenega stavbnega pohištva in lesenih oblog. V ceni upoštevati 2x oplesk za bravo primerno lesenim elemantom in odporno na morsko vodo.</t>
  </si>
  <si>
    <t xml:space="preserve"> - vrata Meduza
V ceni upoštevati zamenjavo kovinskih ojačanih pantov, nastavitev odpiranja in zapiranja vrat z popravilom ključavnic in zamenjavo dotrajanih lesenih elementov.</t>
  </si>
  <si>
    <t xml:space="preserve"> - stavbno pohištvo bara Meduza</t>
  </si>
  <si>
    <t>Odstranitev obstoječih betonskih tlakovcev. V ceno vključiti vse prenose, sortiranje, nakladanje, odvoz na javno deponijo in plačilo vseh taks.</t>
  </si>
  <si>
    <t xml:space="preserve"> - ob objektu Meduza</t>
  </si>
  <si>
    <t xml:space="preserve"> - ob prostorih za reševalce iz vode</t>
  </si>
  <si>
    <t>Izkop v globino 20 cm, planiranje, postavitev geotekstila, izvedba opaža višine do 15 cm, polaganje armature in betoniranje (priprava za polaganje keramike).</t>
  </si>
  <si>
    <t>Razna manjša popravila. Obseg dela po predhodnem dogovoru z nadzorom.</t>
  </si>
  <si>
    <t>11.</t>
  </si>
  <si>
    <t>Zamnejava dotrajanih kleparskih elementov - obroba r.š. do 50cm, komplet z pritrditvijo, kitanjem in opasovanjem za poplno zatesnitvijo.</t>
  </si>
  <si>
    <t>12.</t>
  </si>
  <si>
    <t>Sanacija lesene nosilne pergole.</t>
  </si>
  <si>
    <t>13.</t>
  </si>
  <si>
    <t>SKUPAJ SANACIJA MEDUZA</t>
  </si>
  <si>
    <t>B.III.</t>
  </si>
  <si>
    <t>OTROŠKA IGRALA
Obstoječe igrišče 80m2, novo igrišče 100m2</t>
  </si>
  <si>
    <t>Otroška igrala morajo biti primerna za javno uporabo in imeti vse certifikate, izjave o lastnostih…</t>
  </si>
  <si>
    <t>Vsa dela se izvajajo skladno z navodili proizvajalca otroških igral.</t>
  </si>
  <si>
    <t>Odstranitev obstoječih plošč. V ceno vključiti vse prenose, sortiranje, nakladanje, odvoz na javno deponijo in plačilo vseh taks.</t>
  </si>
  <si>
    <t>Izravnava obstoječega nasutja pod obstoječim igriščem(pod ploščami).
Izvedba potrebnega nasipa peska v debelini do 5 cm za poravnavo v točnosti +-1cm, komplet z utrdivijo terena z ustreznim nabijanjem in končnim planiranjem (za ponovno polaganje plošč)</t>
  </si>
  <si>
    <t>Izkop zemljine v debelini do 10cm.</t>
  </si>
  <si>
    <t>.</t>
  </si>
  <si>
    <t>Odvoz izkopnega materaiala. V ceno vključiti vse prenose, sortiranje, nakladanje, odvoz na javno deponijo in plačilo vseh taks.</t>
  </si>
  <si>
    <t>Planiranje in utrditev dna s točnostjo +-1cm.</t>
  </si>
  <si>
    <t>Polaganje geotekstila.</t>
  </si>
  <si>
    <t>Nasip z peskom 0-4mm v debeilini 5cm, z planiranjem +-1cm in primerno utrditvijo po navodilih proizvajalca igral.</t>
  </si>
  <si>
    <t>Izdelava temeljev za igrala po navodilih proizvajalca igral.</t>
  </si>
  <si>
    <t>B.IV.</t>
  </si>
  <si>
    <t>VIP hiške odprte
 - Pazljiva demontaža obstoječih nepobarvanih ALU elementov v strešni povezavi in bočni ojačitvi VIP hišk. Izvede se prašno barvanje v antracit barvi (kot obstoječa konstrukcija VIP hiške) in ponovna montaža na demontirano mesto, komplet z obstoječim na novo barvanim vijačnim materialom. (Obračuna se razvita širina elementov 4m2 na VIP hiško).</t>
  </si>
  <si>
    <t xml:space="preserve"> - Čiščenje s puromatom lesene obstoječe talne obloge.</t>
  </si>
  <si>
    <t>Izvedba brušenja in barvanja lesene konstrukcije hiške v enaki barvi kot obstoječa.</t>
  </si>
  <si>
    <t>Dobava in montaža lesenih stopnic z dvema nastopnima ploskvama. Tip lesa: sibirski macesen, barvan v barvi obstoječih hišk</t>
  </si>
  <si>
    <t>Pregled in delna sanacija strehes potrebnim krpanjem.</t>
  </si>
  <si>
    <t>Kontenjerji - VIP WC + 3x skladišča</t>
  </si>
  <si>
    <t xml:space="preserve"> - Čiščenje s puromatom lesene stenske obstoječe obloge.</t>
  </si>
  <si>
    <t xml:space="preserve"> - 2x impregnacija lesene stenske obstoječe konstrukcije z  Decking oljem.</t>
  </si>
  <si>
    <t xml:space="preserve"> VIP WC 
- Dobava in montaža lesenih stopnic v wc dim. 255x53x20cm. Tip lesa: impregniran sibirski macesen</t>
  </si>
  <si>
    <t>VIP WC
Sanitarni kontenjer se izarvna z niveliranjem z hidravlično dvigalko. Kontenjer se za razliko obstoječega nagica cca 5 cm podloži.</t>
  </si>
  <si>
    <t>Bar Spuntin
Izdelava lesenega podesta v enakih dimenzijah kot obstoječ, v ceni upoštevati vijačni material in podkonstrukcijo. Dimenzija kot obstoječi podest. Tip lesa: impregniran sibirski macesen</t>
  </si>
  <si>
    <t>Obstoječa opazovalnica
 - Čiščenje s puromatom lesenenega dela opazovalnice
 - 2x impregnacija lesene stenske obstoječe konstrukcije z  Decking oljem.</t>
  </si>
  <si>
    <t>Prostor za prvo pomoč
 - Krpanje obstoječe talne keramike komplet z lepilom, fugiranjem dim.30x30cm.</t>
  </si>
  <si>
    <t xml:space="preserve"> - Krpanje obstoječega cokla komplet z lepilom, fugiranjem.</t>
  </si>
  <si>
    <t xml:space="preserve"> - Izvedba kitanja brušenja in impregnacijo obstoječih sten in stropa z 2x opleskom s disperzijko barvo v beli barvi. V ceni upoštevati potrebno kitanje z akrilnim kitom in sanacijo manjših razpok.</t>
  </si>
  <si>
    <t xml:space="preserve"> - odstranitev obstočega senčila dim. Cca 160x160cm, komplet z vodilom.</t>
  </si>
  <si>
    <t xml:space="preserve"> - Dobava in lepljenje peskane folje na obstoječo okensko površino dim 160x160cm.</t>
  </si>
  <si>
    <t xml:space="preserve"> - Demontaža in zamenjava obstoječih stropnih svetil z novimi LED svetili.</t>
  </si>
  <si>
    <t xml:space="preserve"> - Dobava in montaža nove stropne klime komplet z cevno in elektro instalacijo in zunanjo enoto katera se montira na severni strani objekta. Obstoječi kondenz se izpelje na zunanjo fasado.</t>
  </si>
  <si>
    <t xml:space="preserve"> - Dobava novega ogledala dim. 60x90cm z inox okvirjem montirano na steno. V ceni upoštevati odstranitev obstoječega ogledala komplet z transportom na deponijo in plačilo taks.</t>
  </si>
  <si>
    <t xml:space="preserve"> - Demonataža obstoječega tlačnega bojlerja 10l z novim v ceni upoštevati komplet nove ventile, priključke, vijačni material in električnim kablom za priključek.</t>
  </si>
  <si>
    <t xml:space="preserve"> - Dobavi se nova sanitarna galanterija katero dobavi investitor</t>
  </si>
  <si>
    <t>Prostori reševalcev iz vode
 - Izvedba kitanja, brušenja, impregnacije in 2x oplesk z poldisperzijsko belo barvo, komplet z akrilnim kitanjem.</t>
  </si>
  <si>
    <t xml:space="preserve"> - Demontaža in dobava novih stenskih led svetil IPE54</t>
  </si>
  <si>
    <t xml:space="preserve"> - zamenjava dotrajanih stenskih vtičnic in stikal z novimi tip TEAM v beli barvi</t>
  </si>
  <si>
    <t>Izvedba brušenja, kitanje in manjša popravila lesenih vrat. V ceni upoštevati 2x oplesk za bravo primerno lesenim elemantom in odporno na morsko vodo.</t>
  </si>
  <si>
    <t xml:space="preserve"> - vrata na objektu za prvo pomoč
V ceni upoštevati zamenjavo kovinskih ojačanih pantov, nastavitev odpiranja in zapiranja vrat z popravilom ključavnic in zamenjavo dotrajanih lesenih elementov.</t>
  </si>
  <si>
    <t>Skladišče z leseno steno za prostor od reševalcev</t>
  </si>
  <si>
    <t xml:space="preserve"> - Dobava in montaža macesnove letve za zapolnitev stika strehe z leseno steno dim 15x2cm, komplet z inox vijačnim materialom.</t>
  </si>
  <si>
    <t>Na glavnem vhodu na VIP plažo
Izdelava lesenega podesta v enakih dimenzijah kot obstoječ cca 2,5x2,5x0,15m, v ceni upoštevati vijačni material in podkonstrukcijo. Dimenzija kot obstoječi podest. Tip lesa: impregniran sibirski macesen</t>
  </si>
  <si>
    <t>14.</t>
  </si>
  <si>
    <t>15.</t>
  </si>
  <si>
    <t>SKUPAJ SANACIJA OBJEKTOV NA PLAŽI</t>
  </si>
  <si>
    <t>C.I.</t>
  </si>
  <si>
    <t>KERAMIČARSKA DELA</t>
  </si>
  <si>
    <t>SLIKOPLESKARSKA DELA</t>
  </si>
  <si>
    <t>INŠTALACIJE IN OPREMA</t>
  </si>
  <si>
    <t>SKUPAJ SANACIJA WC VIP</t>
  </si>
  <si>
    <t xml:space="preserve">1. </t>
  </si>
  <si>
    <t xml:space="preserve"> - ogledala</t>
  </si>
  <si>
    <t xml:space="preserve"> - sanitarna galanterija</t>
  </si>
  <si>
    <t xml:space="preserve"> - svetila</t>
  </si>
  <si>
    <t xml:space="preserve"> - pisuar</t>
  </si>
  <si>
    <t>SKUPAJ KERAMIČARSKA DELA</t>
  </si>
  <si>
    <t>Izvedba brušenja, kitanja in impregnacije obstoječega stropa z 2x opleskom v beli disperzijski barvi. V ceni upoštevati kitanje z akrilnim kitom spoja keramike in stopa.</t>
  </si>
  <si>
    <t>SKUPAJ SLIKOPLESKARSKA DELA</t>
  </si>
  <si>
    <t>Sanitarno galanterijo dobavi in montira investitor. (Surf)</t>
  </si>
  <si>
    <t>Dobava in montaža nadgradnih stropnih LED svetil v sanitarijah. IP 54. Izbor svetil potrdi investitor.</t>
  </si>
  <si>
    <t>Dobava in montaža nadgradnih stenskih LED svetil nad ogledali.  IP 54. Izbor svetil potrdi investitor.</t>
  </si>
  <si>
    <t>Razna manjša elktro dela, vse po prehodni odobritvi nadzornega organa.</t>
  </si>
  <si>
    <t>Drobni material</t>
  </si>
  <si>
    <t>Razna manjša strojna dela, vse po prehodni odobritvi nadzornega organa.</t>
  </si>
  <si>
    <t>SKUPAJ INŠTALACIJE IN OPREMA</t>
  </si>
  <si>
    <t>C.II.</t>
  </si>
  <si>
    <t>SANACIJA WC MEDUZA M+Ž</t>
  </si>
  <si>
    <t>OPREMA</t>
  </si>
  <si>
    <t>Demontaža obstoječih elemntov</t>
  </si>
  <si>
    <t xml:space="preserve"> - wc pokrovov od školjk</t>
  </si>
  <si>
    <t xml:space="preserve"> - radiator</t>
  </si>
  <si>
    <t>V ceni upoštevati pazljivo demontažo in odvoz na deponijo.</t>
  </si>
  <si>
    <t>Obstoječa stena ob pisuarjih dim.cca 60x200cm se pazljivo demontira. V ceni se upošteva odvoz na deponijo.</t>
  </si>
  <si>
    <t>Dobava in polaganje nove stenske keramike z lepljenjem na obstoječo keramiko. V ceni upoštevati vse prenose in transporte, fugiranje, kitanje, vogalnike in izvedba vseh odprtin za inštalacije. Tip keramike po izboru investitorja.</t>
  </si>
  <si>
    <t>Odstranitev obstoječih silikoniziranih-kitanih spojev med sanitarno opremo in keramičarskimi leemnti z izvedbo novega kitanja.</t>
  </si>
  <si>
    <t>Dobava in montaža novega radiatorja, enakih dimenzij kot obstoječi komplet z termostatsko glavo, ter vijačnim in pritrdilnim materialom. V ceni upoštevati oplesk obstoječih cevi od radiatorja do stropa z potrebnimi dekorativnimi rozetami.</t>
  </si>
  <si>
    <t>Predelava obstoječe inštalacije na lokaciji štirih pisuarjev z razporeditvijo na novo zaporedje treh pisuarjev. V ceni upoštevati novo cevno inštalacijo - pvc odtoki in predelava obsoječih senzorjev.</t>
  </si>
  <si>
    <t>Dobava in vgradnja treh novih pisuarjev po izboru investitorja.</t>
  </si>
  <si>
    <t>Dobava in motaža novih senzorjev za pisuarje.</t>
  </si>
  <si>
    <t>Dobava in montaža pregradnjih sten med pisuarji dim 40x80cm, komplet z pritrdilnim materialom.</t>
  </si>
  <si>
    <t>Dobava in montaža pregradnjih sten med pisuarji dim 60x200 cm, komplet z pritrdilnim materialom.</t>
  </si>
  <si>
    <t>Dobava in zamenjava pvc pokrovov za wc školjke za javne prostore.</t>
  </si>
  <si>
    <t>Dobava in montaža novih ogledal nad umivalnikom v inox okvirjih dim kot obstoječe.</t>
  </si>
  <si>
    <r>
      <t xml:space="preserve"> - 2ximpregnacija lesene talne obstoječe konstrukcije z </t>
    </r>
    <r>
      <rPr>
        <sz val="10"/>
        <color rgb="FFFF0000"/>
        <rFont val="Arial Narrow"/>
        <family val="2"/>
      </rPr>
      <t xml:space="preserve"> </t>
    </r>
    <r>
      <rPr>
        <sz val="10"/>
        <rFont val="Arial Narrow"/>
        <family val="2"/>
      </rPr>
      <t>Decking oljem.</t>
    </r>
  </si>
  <si>
    <t>KLJUČAVNIČARSKA, PLESKARSKA DELA</t>
  </si>
  <si>
    <r>
      <rPr>
        <u/>
        <sz val="10"/>
        <rFont val="Arial Narrow"/>
        <family val="2"/>
      </rPr>
      <t>Organizacija gradbišča:</t>
    </r>
    <r>
      <rPr>
        <sz val="10"/>
        <rFont val="Arial Narrow"/>
        <family val="2"/>
      </rPr>
      <t xml:space="preserve">
- postavitev gradbiščnih kontejnerjev za potrebe gradbišča
- saniratnimi kontejnerji WC-ji - za potrebe vseh izvajalcev pri izvedbi vzdževalnih del plaže Meduza, 
- ograditev gradbišča za preprečitev dostopa nepooblaščenim, 
- označitev gradbišča skladno z varnostnim načrtom in Pravilnikom o gradbiščih
- gradbiščni elektro priključek z več odjemi 230V ter 380V - za potrebe vseh izvajalcev pri izvedbi vzdževalnih del plaže Meduza
 - vodovodni priključek - za potrebe vseh izvajalcev pri izvedbi vzdževalnih del plaže Meduza
 - izvedba načrta ureditve gradbišča 
 - izdelava varnostnega načrta in Koordinator za varnost - za potrebe vseh izvajalcev pri izvedbi del plaže Meduza</t>
    </r>
  </si>
  <si>
    <t>Dobava in vgradnja betona za izdelavo podstavka za el.omaro. Dim. AB podstavka 1,0x0,4x1,0m. V ceno zajeti beton, armaturo in opaž ter vgradnjo stigmafleks cevi in pleskarsko obdelavo.</t>
  </si>
  <si>
    <t>PRENOVA BETONSKIH TLAKOVCEV NA VHODU</t>
  </si>
  <si>
    <t>Ročni odnos opreme za sončenje (podstavki , ležalnimi , ….) ki se nahaja na ploščadi, vključno z vsemi potrebnimi deli ter prenos do mesta začasne deponijo.</t>
  </si>
  <si>
    <t>Odstranjevanje obstoječih vrtnih robnikov vključno z betonskim temeljev okrog obstoječih dreves , ročni odnos odpadnega materiala na začasno deponijo na delovišču.</t>
  </si>
  <si>
    <t>Odstranjevanje obstoječih tlakovcev , ročni odnos odpadnega material na začasno deponijo na delovišču.</t>
  </si>
  <si>
    <t>Odstranjevanje obstoječih korenin  ki so na površini poškodovale obstoječe robnike ter tlakovce</t>
  </si>
  <si>
    <t>Strojni izkop pasovnega temelje velikosti 3,50 x0,50x 0,50 , vključno z odmetavanjem izkopanega materiala na začasno deponijo na delovišču ob rob izkopa.</t>
  </si>
  <si>
    <t>Dobava in vezanje armature temelja , vključno z vsemi potrebnimi deli ter prenosi do mesta vgradnje.</t>
  </si>
  <si>
    <t>kg</t>
  </si>
  <si>
    <t>Dobava in vgrajevanje betona pasovnega temelja c25/30 YC1 zrnavosti 16 mm , vključno z vsemi potrebnimi deli ter prenosi do mesta vgradnje</t>
  </si>
  <si>
    <t>Strojni izkop platoja globine 40 cm , vključno z odmetavanje izkopanega materiala na začasno deponijo na delovišču.</t>
  </si>
  <si>
    <t>Dobava in utrjevanje gramoza  platoja do zbitosti potrebne za te površine , vključno z vsemi potrebnimi deli ter prenosi do mesta vgradnje.</t>
  </si>
  <si>
    <t>Dobava in polaganje vrtnih robnikov okrog dreves, vključno z izkopom za temelje ter montaža vrtnih robnikov ter vsemi potrebnimi deli ter prenosi do mesta vgradnje.</t>
  </si>
  <si>
    <t xml:space="preserve"> Vgrajevanje obstoječih tlakovcev   na granulat 0,04 , ter , vključno z vsemiri potrebnimi deli ter prenosi do mesta vgradnje.</t>
  </si>
  <si>
    <t>Dobava in vgrajevanje novih tlakovcev , ki so potrebnimi za rezanja okrog obstoječih ovir na gradbišču.</t>
  </si>
  <si>
    <t xml:space="preserve">Nalaganje odpadnega gradbenega materialna prevozno sredstvo ter odvoz na trajno deponijo , vključno z plačilom takse za gradbene odpadke </t>
  </si>
  <si>
    <t>Ročni vračanje  opreme za sončenje (podstavki , ležalnimi , ….) ki se nahaja na ploščadi  , vključno z vsemi potrebnimi deli ter prenos do mesta začasne deponijo.</t>
  </si>
  <si>
    <t>Dobava in montaža Gaviala žične ograje izpolnjene z kamni , vključno z vijačenjem ter vsemi potrebnimi deli ter prenosi do mesta vgradnje.</t>
  </si>
  <si>
    <t>16.</t>
  </si>
  <si>
    <t>Nepredvidena dela - potrebna potrditev nadzora ali naročnika.</t>
  </si>
  <si>
    <t xml:space="preserve">SKUPAJ </t>
  </si>
  <si>
    <t>V.</t>
  </si>
  <si>
    <t>KERAMIČARSKA DELA - PLAŽA</t>
  </si>
  <si>
    <t>Izdelava in dobava mikroarmiranega estriha v debelini do 6 cm, komplet z zagladitvijo in pripravo za polaganje keramike.</t>
  </si>
  <si>
    <t>Dobava in montaža nove keramike v enakem izgledu kot obstoječa dim. 60x60 cm, debeline 2 cm. V ceni dela zajeti lepilo in fugiranje.</t>
  </si>
  <si>
    <t xml:space="preserve"> - material - keramika</t>
  </si>
  <si>
    <t xml:space="preserve"> - delo</t>
  </si>
  <si>
    <t>Razna manjša keramičarska popravila. Obseg dela po predhodnem dogovoru z nadzorom.</t>
  </si>
  <si>
    <t>KERAMIČARSKA DELA - MEDUZA</t>
  </si>
  <si>
    <t>Strojno in ročno rušenje obstoječe keramike komplet z odstranitvijo estriha debeline do 6 cm. Količino obstoječe keramike cca 15 m2 se ohrani za kasnejšo vgradnjo na mestih poškodovane keramike, keramiko se očisti in pripravi za naknadno vgradnjo. Lokacijo določi nadzor.   V ceno vključiti rez v obstoječi tlak debeline do 10cm, vse prenose, sortiranje, nakladanje, odvoz na javno deponijo in plačilo vseh taks.</t>
  </si>
  <si>
    <t>Pazljiva odstranitev obstoječe poškodovane talne keramike, ter dobava in montaža nove keramike v enakem izgledu kot obstoječa.  V ceno vključiti lepilo, fugiranje, ter vse prenose, sortiranje, nakladanje, odvoz stare keramike na javno deponijo in plačilo vseh taks.</t>
  </si>
  <si>
    <t>Dim. 30x30 cm</t>
  </si>
  <si>
    <t>kos</t>
  </si>
  <si>
    <t>Dim 15x15 cm</t>
  </si>
  <si>
    <t xml:space="preserve">SKUPAJ KERAMIČARSKA DELA </t>
  </si>
  <si>
    <t>III</t>
  </si>
  <si>
    <t>SANACIJA KUHINJE MEDUZA</t>
  </si>
  <si>
    <t xml:space="preserve">SANACIJA KUHINJE MEDUZA </t>
  </si>
  <si>
    <t>C.III.</t>
  </si>
  <si>
    <t>SANACIJA KUHINJE</t>
  </si>
  <si>
    <t>V delu priprave pizz dvigniti pultza 20 cm, vključno z dvigom luči nad pultom. Uporabljeni morajo biti elementi primerni za kuhinje.</t>
  </si>
  <si>
    <t>V pripravljalnici hranese obloži stene z keramiko. Dobavi in vgradi se police inoks za odlaganje posode.</t>
  </si>
  <si>
    <t>Rušenje stare peč za pizze z vsemi potrebnimi obdelavami z keramiko, nadomesti se jih s dobavo in vgradnjo inoks polic za skladiščenje izdelkov za kuhinjo.</t>
  </si>
  <si>
    <t>Omarice nad izdajnim pultom v topli kuhinji dvigniti za 20 cm</t>
  </si>
  <si>
    <t>Premestiti stikalo za luč za zmrzovalnoomaro k vhodu, komplet z vsem potrebnim veznim materialom</t>
  </si>
  <si>
    <t>Dobava in vgradnja sistemskih ključavnic z ključi na vseh vratih kuhinje in pomožnih prostorov.</t>
  </si>
  <si>
    <t>SANACIJA WC - jev in KUHINJE</t>
  </si>
  <si>
    <t>UVOD V POPIS DEL</t>
  </si>
  <si>
    <t>SPLOŠNA OPOMBA:
V sledečem popisu morajo biti v vseh postavkah vračunane in upoštevane sledeče pripombe:</t>
  </si>
  <si>
    <t>Vsi potrebni varnostni ukrepi in zaščite v smislu Zakona o varnosti in zdravja pri delu ter Pravilnika o listinah za  sredstva pri delu, ki veljajo pri izvajanju navedenih del.</t>
  </si>
  <si>
    <t>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t>
  </si>
  <si>
    <t>Poleg navedenega mora biti v cenah posameznih postavk upoštevano tudi sledeče:</t>
  </si>
  <si>
    <t>- vsi splošni in stalni stroški povezani z organizacijo in delom na gradbišču</t>
  </si>
  <si>
    <t>- splošni stroški pristojbin in davkov upravnih organov pri prijavi gradbišča, pridobivanje raznih dovoljenj in soglasij v zvezi z izvedbo</t>
  </si>
  <si>
    <t>- eventualni stroški povezani s  predstavitvami posameznih predvidenih in vgrajenih materialov investitorju, stroški nastali glede zahtev investitorja o eventualni faznosti gradnje, prilagajanja terminskega plana izvedbe glede na obstoječe stanje itd.</t>
  </si>
  <si>
    <t xml:space="preserve"> - ponudnik je dolžan kontrolirati in dopolniti popise in količine sdejanskim stanjem in ni upravičen do dodatnih del, razen v primeru naročila s strani naročnika.</t>
  </si>
  <si>
    <t>Elementi za pripravo predračuna in popis del</t>
  </si>
  <si>
    <t xml:space="preserve"> - Ponudnik je dolžan, da pred oddajo ponudbe prouči popis, si ogleda lokacijo objekta in predvidi potreben obseg in zahtevnost ter organizacijo del.
 </t>
  </si>
  <si>
    <t xml:space="preserve"> - Cene so podane na enoto mere in morajo vključevati vse stroške: stroške, ki se nanašajo na izvedbo posameznih del, prodajne in druge takse, stroške transporta, zavarovanja in ostale lokalne stroške, ki se nanašajo na pridobitev ustreznih dovoljenj za izvedbo dela (cestnih zapor) in primopredajo del s strani izvajalca naročniku. V ceni mora biti vključen strošek vseh potrebnih testov pri ponudniku in na objektu, kontrole kakovosti, dokazila o ustreznosti vseh vgrajenih materialov, atestov in izjav, projekta za vzdrževanje in obratovanje. Ponudbena cena je seštevek cen iz posameznih postavk popisa del s skupno rekapitulacijo del po zaporedju iz popisa del z ustreznim davkom na dodano vrednost.</t>
  </si>
  <si>
    <t xml:space="preserve"> - Pred izvedbo in vgradnjo posameznih materialov in opreme je potrebno preveriti dimenzije na terenu in vse prilagoditi dani situaciji! Pred vgraditvijo materialov in opreme morajo tehnične karakteristike preveriti in potrditi investitor in nadzornik gradnje.</t>
  </si>
  <si>
    <t xml:space="preserve"> - Ponudnik ne more uveljavljati naknadnih podražitev iz naslova nepopolne ali neustreznega popisa za tiste dele izvedbe naročila, ki v popisu niso bili ustrezno opredeljeni, pa bi jih glede na predmet naročila ponudnik lahko preveril.</t>
  </si>
  <si>
    <t xml:space="preserve"> - Pri kalkulaciji cen za posamezno postavko mora ponudnik upoštevati tudi naslednja dela, ker gredo le ta v njegovo breme:</t>
  </si>
  <si>
    <t xml:space="preserve"> - pred začetkom izgradnje je izvajalec dolžan zapisniško in slikovno ugotoviti in dokumentirati obstoječe stanje vseh sosednjih objektov, drugih površin in dostopnih poti,</t>
  </si>
  <si>
    <t xml:space="preserve"> - zaščita vseh komunalnih in drugih naprav, ki obstajajo in to v skladu z zahtevami upravljavca teh naprav in objektov in stroške trasiranja in vseh začasnih prestavitev in prevezav</t>
  </si>
  <si>
    <t xml:space="preserve"> - vse stroške priprave in izvedbe začasnih dostopov do in na gradbišču (izdelava vseh potrebnih začasnih prehodov), stroške za zagotavljanje začasnih dostopov do sosednjih objektov, stroške izvedbe začasnega obhoda (prehoda) mimo ograjenega gradbišča za pešce, sprehajalce, kolesarje ter uporabnike (ves čas gradnje) ter zagotavljanje nemotenega dostopa interventnim vozilom ves čas gradnje za celotno območje, ki se z gradnjo tangira</t>
  </si>
  <si>
    <t xml:space="preserve"> - zagotavljanje varnosti pri delu na gradbišču skladno z veljavno Uredbo o zagotavljanju varnosti in zdravja pri delu na začasnih in premičnih gradbiščih</t>
  </si>
  <si>
    <t xml:space="preserve"> - sprotno čiščenje gradbišča in okolice ter finalno zaključno čiščenje gradbišča po končanih delih, če ni v popisu drugače določeno.</t>
  </si>
  <si>
    <t xml:space="preserve"> - izvajalec mora v enotnih cenah vključiti vsa dela navedena v splošnih opisih posameznih popisov del,</t>
  </si>
  <si>
    <t xml:space="preserve"> - obračun izkopov, odvozov in zasipov se vrši v raščenem stanju, zato mora ponudnik v ponudbeno ceno vkalkulirati faktor razrahljivosti</t>
  </si>
  <si>
    <t xml:space="preserve"> - odvoz izkopanega materiala na začasne deponije oziroma na mesta za vgraditev v zasip, ter vse notranje transporte vseh materialov</t>
  </si>
  <si>
    <t xml:space="preserve"> - odvoz odvečnega materiala, ki nastane pri gradbenem delu, na lokacijo za predelavo gradbenih materialov vključno s taksami; dokazila o primernem deponiranju (lokacija in količina materiala) je potrebno redno dostavljati naročniku oziroma nadzornemu organu naročnika, kot prilogo k situacijam. V kolikor izvajalec dokazil o primernem deponiranju ne dostavi naročniku, naročnik odvoza ne bo plačal.</t>
  </si>
  <si>
    <t xml:space="preserve"> - strošek vseh meritev, prevozov, drobnega materiala, transportnih stroškov in podobno</t>
  </si>
  <si>
    <t xml:space="preserve"> - potrebne ali zahtevane meritve elektroinstalacij in strojnih instalacij</t>
  </si>
  <si>
    <t xml:space="preserve"> - Z oddajo ponudbe vsak ponudnik izjavlja, da je skrbno preučil vse sestavne dele popisa in da je v skupno vrednost vključil vsa dodatna, nepredvidena in presežna dela ter material, ki zagotavljajo popolno, zaključeno in celostno izvedbo objekta, ki ga obravnava, kot tudi vsa dela, ki niso neposredno opisana ali našteta v tekstualnem delu popisa. Vsak ponudnik z oddajo ponudbe prav tako izjavlja, da je popis popoln in da je sposoben v popolnosti kvalitetno izvesti predmetni objekt.</t>
  </si>
  <si>
    <t xml:space="preserve"> - Ponudba mora veljati za celotne opise v vseh celicah.</t>
  </si>
  <si>
    <t xml:space="preserve"> - POZOR! Za vsa navedena komercialna imena v vseh delih popisa velja da za morebitne zamenjave proizvodov mora izvajalec pravočasno sporočiti investitorju in nadzoru in ob tem predložiti vzporedno primerjalno tabelo z deklariranimi fizikalnimi in tehničnimi karakteristikami predlaganih zamenjav, da lahko investitor, nadzor in projektant preučijo adekvatnost zamenjave. Za vse dokončno določene proizvode mora izvajalec pridobiti certifikate o skladnosti z veljavnimi standardiziranimi zahtevami ali ustrezno tehnično soglasje, v kolikor standard za določen proizvod ne obstaja.</t>
  </si>
  <si>
    <t xml:space="preserve"> - V sklop izvajalčeve ponudbe sodijo vsi delavniški načrti, ki jih pred izvedbo glede tehnične pravilnosti, zahtevane kakovosti in videza potrdi investitor in nadzor.</t>
  </si>
  <si>
    <t xml:space="preserve"> - Vzorce vseh finalnih materialov je ponudnik dolžan predložiti investitorju in nadzoru v potrditev. Kjer so možne alternative v izbiri materiala (finalne obloge površin, njihove obdelave, vidni in nevidni pritrdilni materiali, podkonstrukcije, vzorci potiskov, okovje, obdelave stavbnega pohištva in podobno), je pred izvedbo obvezno predložiti vzorce, ki jih potrdita projektant in investitor.</t>
  </si>
  <si>
    <t xml:space="preserve"> - Izdelava DZO in NOV v elektronski in tiskani obliki.</t>
  </si>
  <si>
    <t>Navedene splošne opombe, pripombe in kriteriji veljajo za celoten popis.</t>
  </si>
  <si>
    <t>€</t>
  </si>
  <si>
    <t>2x Vip masažne hiške
 - Odstranitev obstoječih razpadajočih/poškodovanih lesenih plohov in montaža novih v enakih dimenzijah in barvi. Ocena 0,5 m3 desk na hiško.</t>
  </si>
  <si>
    <t>Nastavitev novega kontejnerja</t>
  </si>
  <si>
    <t>Priprava podlage nosilcev za nov kontejner</t>
  </si>
  <si>
    <t>DELA NAMESTITVE KONTEJNERJA WC VIP M+Ž (kontenjer)</t>
  </si>
  <si>
    <t>FEBRUAR 2022</t>
  </si>
  <si>
    <t>DELA POSTAVITVE WC KONTEJNERJA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</si>
</sst>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1]"/>
    <numFmt numFmtId="165" formatCode="#,##0.00\ &quot;€&quot;"/>
  </numFmts>
  <fonts count="31"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0"/>
      <name val="Arial"/>
      <family val="2"/>
      <charset val="238"/>
    </font>
    <font>
      <sz val="12"/>
      <name val="Arial"/>
      <family val="2"/>
      <charset val="238"/>
    </font>
    <font>
      <b/>
      <sz val="12"/>
      <name val="Arial"/>
      <family val="2"/>
      <charset val="238"/>
    </font>
    <font>
      <b/>
      <sz val="12"/>
      <color theme="1"/>
      <name val="Arial"/>
      <family val="2"/>
    </font>
    <font>
      <b/>
      <sz val="12"/>
      <name val="Arial"/>
      <family val="2"/>
    </font>
    <font>
      <sz val="12"/>
      <color rgb="FFFF0000"/>
      <name val="Arial"/>
      <family val="2"/>
      <charset val="238"/>
    </font>
    <font>
      <b/>
      <sz val="12"/>
      <color theme="1"/>
      <name val="Arial Narrow"/>
      <family val="2"/>
    </font>
    <font>
      <sz val="12"/>
      <color theme="1"/>
      <name val="Arial Narrow"/>
      <family val="2"/>
    </font>
    <font>
      <sz val="8"/>
      <name val="Calibri"/>
      <family val="2"/>
      <charset val="238"/>
      <scheme val="minor"/>
    </font>
    <font>
      <b/>
      <sz val="10"/>
      <color theme="1"/>
      <name val="Arial Narrow"/>
      <family val="2"/>
    </font>
    <font>
      <b/>
      <sz val="10"/>
      <name val="Arial Narrow"/>
      <family val="2"/>
    </font>
    <font>
      <sz val="10"/>
      <name val="Arial Narrow"/>
      <family val="2"/>
    </font>
    <font>
      <sz val="10"/>
      <color theme="1"/>
      <name val="Arial Narrow"/>
      <family val="2"/>
    </font>
    <font>
      <sz val="10"/>
      <color rgb="FFFF0000"/>
      <name val="Arial Narrow"/>
      <family val="2"/>
    </font>
    <font>
      <u/>
      <sz val="10"/>
      <color theme="1"/>
      <name val="Arial Narrow"/>
      <family val="2"/>
    </font>
    <font>
      <b/>
      <u/>
      <sz val="10"/>
      <color theme="1"/>
      <name val="Arial Narrow"/>
      <family val="2"/>
    </font>
    <font>
      <u/>
      <sz val="10"/>
      <name val="Arial Narrow"/>
      <family val="2"/>
    </font>
    <font>
      <sz val="10"/>
      <color indexed="8"/>
      <name val="Arial Narrow"/>
      <family val="2"/>
    </font>
    <font>
      <i/>
      <u/>
      <sz val="10"/>
      <color theme="1"/>
      <name val="Arial Narrow"/>
      <family val="2"/>
    </font>
    <font>
      <sz val="10"/>
      <name val="Arial CE"/>
      <charset val="238"/>
    </font>
    <font>
      <b/>
      <i/>
      <sz val="10"/>
      <color theme="1"/>
      <name val="Arial Narrow"/>
      <family val="2"/>
    </font>
    <font>
      <i/>
      <sz val="10"/>
      <color theme="1"/>
      <name val="Arial Narrow"/>
      <family val="2"/>
    </font>
    <font>
      <sz val="12"/>
      <name val="Arial"/>
      <family val="2"/>
    </font>
    <font>
      <sz val="10"/>
      <color indexed="8"/>
      <name val="Arial Narrow"/>
      <family val="2"/>
      <charset val="238"/>
    </font>
    <font>
      <sz val="10"/>
      <name val="Arial Narrow"/>
      <family val="2"/>
      <charset val="238"/>
    </font>
    <font>
      <b/>
      <sz val="10"/>
      <color indexed="8"/>
      <name val="Arial Narrow"/>
      <family val="2"/>
      <charset val="238"/>
    </font>
    <font>
      <b/>
      <u/>
      <sz val="10"/>
      <color indexed="8"/>
      <name val="Arial Narrow"/>
      <family val="2"/>
      <charset val="238"/>
    </font>
    <font>
      <u/>
      <sz val="10"/>
      <color indexed="10"/>
      <name val="Arial Narrow"/>
      <family val="2"/>
      <charset val="238"/>
    </font>
  </fonts>
  <fills count="11">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55"/>
      </patternFill>
    </fill>
    <fill>
      <patternFill patternType="solid">
        <fgColor theme="0" tint="-0.14999847407452621"/>
        <bgColor indexed="64"/>
      </patternFill>
    </fill>
    <fill>
      <patternFill patternType="solid">
        <fgColor theme="0" tint="-0.14999847407452621"/>
        <bgColor indexed="31"/>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s>
  <cellStyleXfs count="5">
    <xf numFmtId="0" fontId="0" fillId="0" borderId="0"/>
    <xf numFmtId="43" fontId="2" fillId="0" borderId="0" applyFont="0" applyFill="0" applyBorder="0" applyAlignment="0" applyProtection="0"/>
    <xf numFmtId="0" fontId="3" fillId="0" borderId="0"/>
    <xf numFmtId="0" fontId="1" fillId="0" borderId="0"/>
    <xf numFmtId="0" fontId="22" fillId="0" borderId="0"/>
  </cellStyleXfs>
  <cellXfs count="212">
    <xf numFmtId="0" fontId="0" fillId="0" borderId="0" xfId="0"/>
    <xf numFmtId="0" fontId="4" fillId="0" borderId="0" xfId="2" applyFont="1"/>
    <xf numFmtId="0" fontId="5" fillId="0" borderId="1" xfId="2" applyFont="1" applyBorder="1"/>
    <xf numFmtId="0" fontId="5" fillId="0" borderId="0" xfId="2" applyFont="1"/>
    <xf numFmtId="0" fontId="5" fillId="0" borderId="1" xfId="2" applyFont="1" applyBorder="1" applyAlignment="1">
      <alignment vertical="center"/>
    </xf>
    <xf numFmtId="0" fontId="6" fillId="3" borderId="1" xfId="2" applyFont="1" applyFill="1" applyBorder="1" applyAlignment="1">
      <alignment horizontal="center" vertical="center"/>
    </xf>
    <xf numFmtId="164" fontId="6" fillId="3" borderId="1" xfId="2" applyNumberFormat="1" applyFont="1" applyFill="1" applyBorder="1" applyAlignment="1">
      <alignment horizontal="right" vertical="center"/>
    </xf>
    <xf numFmtId="0" fontId="7" fillId="4" borderId="0" xfId="2" applyFont="1" applyFill="1" applyAlignment="1">
      <alignment vertical="center"/>
    </xf>
    <xf numFmtId="0" fontId="5" fillId="4" borderId="1" xfId="2" applyFont="1" applyFill="1" applyBorder="1" applyAlignment="1">
      <alignment horizontal="center" vertical="center"/>
    </xf>
    <xf numFmtId="0" fontId="7" fillId="0" borderId="0" xfId="2" applyFont="1" applyAlignment="1">
      <alignment vertical="center"/>
    </xf>
    <xf numFmtId="0" fontId="5" fillId="4" borderId="4" xfId="2" applyFont="1" applyFill="1" applyBorder="1" applyAlignment="1">
      <alignment horizontal="left" vertical="center"/>
    </xf>
    <xf numFmtId="0" fontId="5" fillId="4" borderId="3" xfId="2" applyFont="1" applyFill="1" applyBorder="1" applyAlignment="1">
      <alignment horizontal="left" vertical="center"/>
    </xf>
    <xf numFmtId="164" fontId="5" fillId="4" borderId="1" xfId="2" applyNumberFormat="1" applyFont="1" applyFill="1" applyBorder="1" applyAlignment="1">
      <alignment horizontal="right" vertical="center"/>
    </xf>
    <xf numFmtId="0" fontId="5" fillId="5" borderId="1" xfId="2" applyFont="1" applyFill="1" applyBorder="1" applyAlignment="1">
      <alignment horizontal="center" vertical="center"/>
    </xf>
    <xf numFmtId="164" fontId="5" fillId="5" borderId="1" xfId="2" applyNumberFormat="1" applyFont="1" applyFill="1" applyBorder="1" applyAlignment="1">
      <alignment horizontal="right" vertical="center"/>
    </xf>
    <xf numFmtId="0" fontId="5" fillId="4" borderId="0" xfId="2" applyFont="1" applyFill="1" applyAlignment="1">
      <alignment vertical="center"/>
    </xf>
    <xf numFmtId="165" fontId="5" fillId="4" borderId="8" xfId="2" applyNumberFormat="1" applyFont="1" applyFill="1" applyBorder="1" applyAlignment="1">
      <alignment vertical="center"/>
    </xf>
    <xf numFmtId="165" fontId="5" fillId="4" borderId="21" xfId="2" applyNumberFormat="1" applyFont="1" applyFill="1" applyBorder="1" applyAlignment="1">
      <alignment vertical="center"/>
    </xf>
    <xf numFmtId="0" fontId="8" fillId="0" borderId="0" xfId="2" applyFont="1"/>
    <xf numFmtId="0" fontId="9" fillId="0" borderId="0" xfId="0" applyFont="1" applyAlignment="1">
      <alignment wrapText="1"/>
    </xf>
    <xf numFmtId="0" fontId="9" fillId="0" borderId="0" xfId="0" applyFont="1" applyAlignment="1">
      <alignment horizontal="center"/>
    </xf>
    <xf numFmtId="4" fontId="9" fillId="0" borderId="0" xfId="0" applyNumberFormat="1" applyFont="1" applyAlignment="1">
      <alignment horizontal="right"/>
    </xf>
    <xf numFmtId="165" fontId="9" fillId="0" borderId="0" xfId="0" applyNumberFormat="1" applyFont="1" applyAlignment="1" applyProtection="1">
      <alignment horizontal="right"/>
      <protection locked="0"/>
    </xf>
    <xf numFmtId="165" fontId="10" fillId="0" borderId="0" xfId="0" applyNumberFormat="1" applyFont="1" applyAlignment="1">
      <alignment horizontal="right"/>
    </xf>
    <xf numFmtId="0" fontId="9" fillId="0" borderId="0" xfId="0" applyFont="1"/>
    <xf numFmtId="0" fontId="9" fillId="0" borderId="0" xfId="0" applyFont="1" applyAlignment="1">
      <alignment vertical="top"/>
    </xf>
    <xf numFmtId="0" fontId="5" fillId="7" borderId="1" xfId="2" applyFont="1" applyFill="1" applyBorder="1" applyAlignment="1">
      <alignment horizontal="center" vertical="center"/>
    </xf>
    <xf numFmtId="0" fontId="5" fillId="7" borderId="4" xfId="2" applyFont="1" applyFill="1" applyBorder="1" applyAlignment="1">
      <alignment horizontal="left" vertical="center"/>
    </xf>
    <xf numFmtId="0" fontId="5" fillId="7" borderId="3" xfId="2" applyFont="1" applyFill="1" applyBorder="1" applyAlignment="1">
      <alignment horizontal="left" vertical="center"/>
    </xf>
    <xf numFmtId="164" fontId="5" fillId="7" borderId="1" xfId="2" applyNumberFormat="1" applyFont="1" applyFill="1" applyBorder="1" applyAlignment="1">
      <alignment horizontal="right" vertical="center"/>
    </xf>
    <xf numFmtId="0" fontId="5" fillId="7" borderId="0" xfId="2" applyFont="1" applyFill="1" applyAlignment="1">
      <alignment vertical="center"/>
    </xf>
    <xf numFmtId="0" fontId="12" fillId="0" borderId="0" xfId="0" applyFont="1" applyAlignment="1">
      <alignment horizontal="center" vertical="top"/>
    </xf>
    <xf numFmtId="0" fontId="12" fillId="0" borderId="0" xfId="0" applyFont="1" applyAlignment="1">
      <alignment vertical="top" wrapText="1"/>
    </xf>
    <xf numFmtId="0" fontId="12" fillId="0" borderId="0" xfId="0" applyFont="1" applyAlignment="1">
      <alignment horizontal="center"/>
    </xf>
    <xf numFmtId="4" fontId="12" fillId="0" borderId="0" xfId="0" applyNumberFormat="1" applyFont="1"/>
    <xf numFmtId="165" fontId="12" fillId="0" borderId="0" xfId="0" applyNumberFormat="1" applyFont="1" applyProtection="1">
      <protection locked="0"/>
    </xf>
    <xf numFmtId="165" fontId="12" fillId="0" borderId="0" xfId="0" applyNumberFormat="1" applyFont="1"/>
    <xf numFmtId="0" fontId="12" fillId="0" borderId="0" xfId="0" applyFont="1"/>
    <xf numFmtId="0" fontId="12" fillId="0" borderId="0" xfId="0" applyFont="1" applyAlignment="1">
      <alignment vertical="top"/>
    </xf>
    <xf numFmtId="0" fontId="13" fillId="0" borderId="22" xfId="0" applyFont="1" applyBorder="1" applyAlignment="1">
      <alignment horizontal="center" vertical="top"/>
    </xf>
    <xf numFmtId="0" fontId="13" fillId="0" borderId="22" xfId="0" applyFont="1" applyBorder="1" applyAlignment="1">
      <alignment vertical="top"/>
    </xf>
    <xf numFmtId="0" fontId="13" fillId="0" borderId="22" xfId="0" applyFont="1" applyBorder="1" applyAlignment="1">
      <alignment horizontal="center"/>
    </xf>
    <xf numFmtId="4" fontId="13" fillId="0" borderId="22" xfId="0" applyNumberFormat="1" applyFont="1" applyBorder="1"/>
    <xf numFmtId="165" fontId="13" fillId="0" borderId="22" xfId="0" applyNumberFormat="1" applyFont="1" applyBorder="1" applyProtection="1">
      <protection locked="0"/>
    </xf>
    <xf numFmtId="165" fontId="13" fillId="0" borderId="22" xfId="0" applyNumberFormat="1" applyFont="1" applyBorder="1"/>
    <xf numFmtId="0" fontId="14" fillId="0" borderId="0" xfId="0" applyFont="1"/>
    <xf numFmtId="0" fontId="13" fillId="0" borderId="0" xfId="0" applyFont="1" applyAlignment="1">
      <alignment horizontal="center" vertical="top"/>
    </xf>
    <xf numFmtId="0" fontId="13" fillId="0" borderId="0" xfId="0" applyFont="1" applyAlignment="1">
      <alignment vertical="top"/>
    </xf>
    <xf numFmtId="0" fontId="13" fillId="0" borderId="0" xfId="0" applyFont="1" applyAlignment="1">
      <alignment horizontal="center"/>
    </xf>
    <xf numFmtId="4" fontId="13" fillId="0" borderId="0" xfId="0" applyNumberFormat="1" applyFont="1"/>
    <xf numFmtId="165" fontId="13" fillId="0" borderId="0" xfId="0" applyNumberFormat="1" applyFont="1" applyProtection="1">
      <protection locked="0"/>
    </xf>
    <xf numFmtId="165" fontId="13" fillId="0" borderId="0" xfId="0" applyNumberFormat="1" applyFont="1"/>
    <xf numFmtId="165" fontId="12" fillId="0" borderId="0" xfId="0" applyNumberFormat="1" applyFont="1" applyAlignment="1">
      <alignment horizontal="right"/>
    </xf>
    <xf numFmtId="0" fontId="15" fillId="0" borderId="0" xfId="0" applyFont="1" applyAlignment="1">
      <alignment horizontal="center" vertical="top"/>
    </xf>
    <xf numFmtId="0" fontId="15" fillId="0" borderId="0" xfId="0" applyFont="1" applyAlignment="1">
      <alignment vertical="top" wrapText="1"/>
    </xf>
    <xf numFmtId="0" fontId="15" fillId="0" borderId="0" xfId="0" applyFont="1" applyAlignment="1">
      <alignment horizontal="center"/>
    </xf>
    <xf numFmtId="4" fontId="15" fillId="0" borderId="0" xfId="0" applyNumberFormat="1" applyFont="1"/>
    <xf numFmtId="165" fontId="15" fillId="0" borderId="0" xfId="0" applyNumberFormat="1" applyFont="1" applyProtection="1">
      <protection locked="0"/>
    </xf>
    <xf numFmtId="165" fontId="15" fillId="0" borderId="0" xfId="0" applyNumberFormat="1" applyFont="1" applyAlignment="1">
      <alignment horizontal="right"/>
    </xf>
    <xf numFmtId="0" fontId="15" fillId="0" borderId="0" xfId="0" applyFont="1"/>
    <xf numFmtId="0" fontId="15" fillId="0" borderId="0" xfId="0" applyFont="1" applyAlignment="1">
      <alignment vertical="top"/>
    </xf>
    <xf numFmtId="0" fontId="14" fillId="0" borderId="22" xfId="0" applyFont="1" applyBorder="1" applyAlignment="1">
      <alignment horizontal="center"/>
    </xf>
    <xf numFmtId="0" fontId="14" fillId="0" borderId="0" xfId="0" applyFont="1" applyAlignment="1">
      <alignment horizontal="center"/>
    </xf>
    <xf numFmtId="165" fontId="15" fillId="0" borderId="0" xfId="0" applyNumberFormat="1" applyFont="1"/>
    <xf numFmtId="10" fontId="14" fillId="0" borderId="0" xfId="0" applyNumberFormat="1" applyFont="1" applyAlignment="1">
      <alignment horizontal="center"/>
    </xf>
    <xf numFmtId="0" fontId="14" fillId="0" borderId="0" xfId="0" applyFont="1" applyAlignment="1">
      <alignment vertical="top" wrapText="1"/>
    </xf>
    <xf numFmtId="4" fontId="14" fillId="0" borderId="0" xfId="0" applyNumberFormat="1" applyFont="1"/>
    <xf numFmtId="165" fontId="14" fillId="0" borderId="0" xfId="0" applyNumberFormat="1" applyFont="1" applyProtection="1">
      <protection locked="0"/>
    </xf>
    <xf numFmtId="165" fontId="14" fillId="0" borderId="0" xfId="0" applyNumberFormat="1" applyFont="1"/>
    <xf numFmtId="4" fontId="14" fillId="0" borderId="0" xfId="0" applyNumberFormat="1" applyFont="1" applyAlignment="1">
      <alignment horizontal="center"/>
    </xf>
    <xf numFmtId="4" fontId="14" fillId="0" borderId="0" xfId="0" applyNumberFormat="1" applyFont="1" applyAlignment="1">
      <alignment horizontal="center" vertical="top"/>
    </xf>
    <xf numFmtId="0" fontId="14" fillId="0" borderId="0" xfId="0" applyFont="1" applyAlignment="1">
      <alignment horizontal="center" vertical="top"/>
    </xf>
    <xf numFmtId="0" fontId="12" fillId="0" borderId="0" xfId="0" applyFont="1" applyAlignment="1">
      <alignment wrapText="1"/>
    </xf>
    <xf numFmtId="4" fontId="12" fillId="0" borderId="0" xfId="0" applyNumberFormat="1" applyFont="1" applyAlignment="1">
      <alignment horizontal="right"/>
    </xf>
    <xf numFmtId="165" fontId="12" fillId="0" borderId="0" xfId="0" applyNumberFormat="1" applyFont="1" applyAlignment="1" applyProtection="1">
      <alignment horizontal="right"/>
      <protection locked="0"/>
    </xf>
    <xf numFmtId="0" fontId="17" fillId="0" borderId="0" xfId="0" applyFont="1" applyAlignment="1">
      <alignment vertical="top" wrapText="1"/>
    </xf>
    <xf numFmtId="0" fontId="18" fillId="0" borderId="0" xfId="0" applyFont="1" applyAlignment="1">
      <alignment vertical="top" wrapText="1"/>
    </xf>
    <xf numFmtId="0" fontId="12" fillId="0" borderId="22" xfId="0" applyFont="1" applyBorder="1" applyAlignment="1">
      <alignment horizontal="center" vertical="top"/>
    </xf>
    <xf numFmtId="0" fontId="12" fillId="0" borderId="22" xfId="0" applyFont="1" applyBorder="1" applyAlignment="1">
      <alignment wrapText="1"/>
    </xf>
    <xf numFmtId="0" fontId="12" fillId="0" borderId="22" xfId="0" applyFont="1" applyBorder="1" applyAlignment="1">
      <alignment horizontal="center"/>
    </xf>
    <xf numFmtId="4" fontId="12" fillId="0" borderId="22" xfId="0" applyNumberFormat="1" applyFont="1" applyBorder="1" applyAlignment="1">
      <alignment horizontal="right"/>
    </xf>
    <xf numFmtId="165" fontId="12" fillId="0" borderId="22" xfId="0" applyNumberFormat="1" applyFont="1" applyBorder="1" applyAlignment="1" applyProtection="1">
      <alignment horizontal="right"/>
      <protection locked="0"/>
    </xf>
    <xf numFmtId="0" fontId="14" fillId="0" borderId="0" xfId="0" applyFont="1" applyAlignment="1">
      <alignment horizontal="justify" vertical="top" wrapText="1"/>
    </xf>
    <xf numFmtId="4" fontId="14" fillId="0" borderId="0" xfId="0" applyNumberFormat="1" applyFont="1" applyAlignment="1">
      <alignment horizontal="right"/>
    </xf>
    <xf numFmtId="165" fontId="14" fillId="0" borderId="0" xfId="1" applyNumberFormat="1" applyFont="1" applyFill="1" applyAlignment="1" applyProtection="1">
      <alignment horizontal="right"/>
      <protection locked="0"/>
    </xf>
    <xf numFmtId="0" fontId="14" fillId="0" borderId="22" xfId="0" applyFont="1" applyBorder="1"/>
    <xf numFmtId="0" fontId="15" fillId="0" borderId="0" xfId="0" applyFont="1" applyAlignment="1">
      <alignment wrapText="1"/>
    </xf>
    <xf numFmtId="4" fontId="15" fillId="0" borderId="0" xfId="0" applyNumberFormat="1" applyFont="1" applyAlignment="1">
      <alignment horizontal="right"/>
    </xf>
    <xf numFmtId="165" fontId="15" fillId="0" borderId="0" xfId="0" applyNumberFormat="1" applyFont="1" applyAlignment="1" applyProtection="1">
      <alignment horizontal="right"/>
      <protection locked="0"/>
    </xf>
    <xf numFmtId="0" fontId="14" fillId="0" borderId="0" xfId="0" applyFont="1" applyAlignment="1">
      <alignment horizontal="left" vertical="top" wrapText="1"/>
    </xf>
    <xf numFmtId="0" fontId="14" fillId="0" borderId="0" xfId="0" applyFont="1" applyAlignment="1">
      <alignment horizontal="center" vertical="top" wrapText="1"/>
    </xf>
    <xf numFmtId="4" fontId="14" fillId="0" borderId="0" xfId="0" applyNumberFormat="1" applyFont="1" applyAlignment="1">
      <alignment horizontal="left" vertical="top" wrapText="1"/>
    </xf>
    <xf numFmtId="165" fontId="14" fillId="0" borderId="0" xfId="0" applyNumberFormat="1" applyFont="1" applyAlignment="1" applyProtection="1">
      <alignment horizontal="left" vertical="top" wrapText="1"/>
      <protection locked="0"/>
    </xf>
    <xf numFmtId="165" fontId="14" fillId="0" borderId="0" xfId="0" applyNumberFormat="1" applyFont="1" applyAlignment="1">
      <alignment horizontal="left" vertical="top" wrapText="1"/>
    </xf>
    <xf numFmtId="49" fontId="20" fillId="0" borderId="0" xfId="0" applyNumberFormat="1" applyFont="1" applyAlignment="1">
      <alignment vertical="top" wrapText="1"/>
    </xf>
    <xf numFmtId="0" fontId="14" fillId="0" borderId="0" xfId="2" applyFont="1" applyAlignment="1">
      <alignment horizontal="center"/>
    </xf>
    <xf numFmtId="49" fontId="20" fillId="0" borderId="0" xfId="0" applyNumberFormat="1" applyFont="1" applyAlignment="1">
      <alignment horizontal="left" vertical="top" wrapText="1"/>
    </xf>
    <xf numFmtId="165" fontId="12" fillId="0" borderId="22" xfId="0" applyNumberFormat="1" applyFont="1" applyBorder="1" applyAlignment="1">
      <alignment horizontal="right"/>
    </xf>
    <xf numFmtId="0" fontId="21" fillId="0" borderId="0" xfId="0" applyFont="1" applyAlignment="1">
      <alignment vertical="top" wrapText="1"/>
    </xf>
    <xf numFmtId="0" fontId="15" fillId="0" borderId="22" xfId="0" applyFont="1" applyBorder="1" applyAlignment="1">
      <alignment horizontal="center" vertical="top"/>
    </xf>
    <xf numFmtId="0" fontId="12" fillId="0" borderId="22" xfId="0" applyFont="1" applyBorder="1" applyAlignment="1">
      <alignment vertical="top" wrapText="1"/>
    </xf>
    <xf numFmtId="4" fontId="12" fillId="0" borderId="22" xfId="0" applyNumberFormat="1" applyFont="1" applyBorder="1"/>
    <xf numFmtId="165" fontId="15" fillId="0" borderId="22" xfId="0" applyNumberFormat="1" applyFont="1" applyBorder="1" applyProtection="1">
      <protection locked="0"/>
    </xf>
    <xf numFmtId="0" fontId="14" fillId="0" borderId="22" xfId="0" applyFont="1" applyBorder="1" applyAlignment="1">
      <alignment horizontal="center" vertical="top"/>
    </xf>
    <xf numFmtId="165" fontId="14" fillId="0" borderId="22" xfId="0" applyNumberFormat="1" applyFont="1" applyBorder="1"/>
    <xf numFmtId="0" fontId="14" fillId="0" borderId="0" xfId="0" applyFont="1" applyAlignment="1">
      <alignment vertical="top"/>
    </xf>
    <xf numFmtId="165" fontId="14" fillId="0" borderId="22" xfId="0" applyNumberFormat="1" applyFont="1" applyBorder="1" applyProtection="1">
      <protection locked="0"/>
    </xf>
    <xf numFmtId="0" fontId="15" fillId="0" borderId="0" xfId="3" applyFont="1" applyAlignment="1">
      <alignment horizontal="center" vertical="top"/>
    </xf>
    <xf numFmtId="0" fontId="15" fillId="0" borderId="0" xfId="3" applyFont="1" applyAlignment="1">
      <alignment vertical="top" wrapText="1"/>
    </xf>
    <xf numFmtId="0" fontId="15" fillId="0" borderId="0" xfId="3" applyFont="1" applyAlignment="1">
      <alignment horizontal="center"/>
    </xf>
    <xf numFmtId="4" fontId="15" fillId="0" borderId="0" xfId="3" applyNumberFormat="1" applyFont="1"/>
    <xf numFmtId="165" fontId="15" fillId="0" borderId="0" xfId="3" applyNumberFormat="1" applyFont="1"/>
    <xf numFmtId="0" fontId="15" fillId="0" borderId="0" xfId="3" applyFont="1" applyAlignment="1">
      <alignment horizontal="center" wrapText="1"/>
    </xf>
    <xf numFmtId="0" fontId="14" fillId="0" borderId="0" xfId="4" applyFont="1" applyAlignment="1">
      <alignment horizontal="justify" vertical="top" wrapText="1"/>
    </xf>
    <xf numFmtId="9" fontId="15" fillId="0" borderId="0" xfId="3" applyNumberFormat="1" applyFont="1" applyAlignment="1">
      <alignment horizontal="center"/>
    </xf>
    <xf numFmtId="0" fontId="15" fillId="0" borderId="22" xfId="3" applyFont="1" applyBorder="1" applyAlignment="1">
      <alignment horizontal="center" vertical="top"/>
    </xf>
    <xf numFmtId="0" fontId="12" fillId="0" borderId="22" xfId="3" applyFont="1" applyBorder="1" applyAlignment="1">
      <alignment vertical="top" wrapText="1"/>
    </xf>
    <xf numFmtId="0" fontId="12" fillId="0" borderId="22" xfId="3" applyFont="1" applyBorder="1" applyAlignment="1">
      <alignment horizontal="center"/>
    </xf>
    <xf numFmtId="4" fontId="12" fillId="0" borderId="22" xfId="3" applyNumberFormat="1" applyFont="1" applyBorder="1"/>
    <xf numFmtId="165" fontId="12" fillId="0" borderId="22" xfId="3" applyNumberFormat="1" applyFont="1" applyBorder="1"/>
    <xf numFmtId="0" fontId="23" fillId="0" borderId="0" xfId="0" applyFont="1" applyAlignment="1">
      <alignment vertical="top"/>
    </xf>
    <xf numFmtId="0" fontId="23" fillId="0" borderId="0" xfId="0" applyFont="1" applyAlignment="1">
      <alignment wrapText="1"/>
    </xf>
    <xf numFmtId="0" fontId="23" fillId="0" borderId="0" xfId="0" applyFont="1" applyAlignment="1">
      <alignment horizontal="center"/>
    </xf>
    <xf numFmtId="4" fontId="23" fillId="0" borderId="0" xfId="0" applyNumberFormat="1" applyFont="1" applyAlignment="1">
      <alignment horizontal="right"/>
    </xf>
    <xf numFmtId="165" fontId="23" fillId="0" borderId="0" xfId="0" applyNumberFormat="1" applyFont="1" applyAlignment="1" applyProtection="1">
      <alignment horizontal="right"/>
      <protection locked="0"/>
    </xf>
    <xf numFmtId="165" fontId="24" fillId="0" borderId="0" xfId="0" applyNumberFormat="1" applyFont="1" applyAlignment="1">
      <alignment horizontal="right"/>
    </xf>
    <xf numFmtId="0" fontId="12" fillId="0" borderId="22" xfId="0" applyFont="1" applyBorder="1" applyAlignment="1">
      <alignment vertical="top"/>
    </xf>
    <xf numFmtId="0" fontId="12" fillId="0" borderId="0" xfId="0" applyFont="1" applyAlignment="1">
      <alignment horizontal="left" vertical="top"/>
    </xf>
    <xf numFmtId="0" fontId="15" fillId="0" borderId="0" xfId="0" applyFont="1" applyAlignment="1">
      <alignment horizontal="left" vertical="top"/>
    </xf>
    <xf numFmtId="0" fontId="12" fillId="0" borderId="0" xfId="0" applyFont="1" applyAlignment="1">
      <alignment horizontal="right" vertical="top"/>
    </xf>
    <xf numFmtId="165" fontId="14" fillId="0" borderId="0" xfId="0" applyNumberFormat="1" applyFont="1" applyAlignment="1" applyProtection="1">
      <alignment horizontal="right"/>
      <protection locked="0"/>
    </xf>
    <xf numFmtId="165" fontId="13" fillId="0" borderId="22" xfId="0" applyNumberFormat="1" applyFont="1" applyBorder="1" applyAlignment="1" applyProtection="1">
      <alignment horizontal="right"/>
      <protection locked="0"/>
    </xf>
    <xf numFmtId="0" fontId="25" fillId="4" borderId="1" xfId="2" applyFont="1" applyFill="1" applyBorder="1" applyAlignment="1">
      <alignment horizontal="center" vertical="center"/>
    </xf>
    <xf numFmtId="164" fontId="25" fillId="4" borderId="4" xfId="2" applyNumberFormat="1" applyFont="1" applyFill="1" applyBorder="1" applyAlignment="1">
      <alignment horizontal="right" vertical="center"/>
    </xf>
    <xf numFmtId="0" fontId="25" fillId="4" borderId="4" xfId="2" applyFont="1" applyFill="1" applyBorder="1" applyAlignment="1">
      <alignment horizontal="left" vertical="top" wrapText="1"/>
    </xf>
    <xf numFmtId="0" fontId="25" fillId="4" borderId="3" xfId="2" applyFont="1" applyFill="1" applyBorder="1" applyAlignment="1">
      <alignment horizontal="left" vertical="top" wrapText="1"/>
    </xf>
    <xf numFmtId="164" fontId="25" fillId="4" borderId="1" xfId="2" applyNumberFormat="1" applyFont="1" applyFill="1" applyBorder="1" applyAlignment="1">
      <alignment horizontal="right" vertical="center"/>
    </xf>
    <xf numFmtId="0" fontId="25" fillId="4" borderId="1" xfId="2" applyFont="1" applyFill="1" applyBorder="1" applyAlignment="1">
      <alignment horizontal="left" vertical="center"/>
    </xf>
    <xf numFmtId="0" fontId="25" fillId="4" borderId="4" xfId="2" applyFont="1" applyFill="1" applyBorder="1" applyAlignment="1">
      <alignment horizontal="left" vertical="center"/>
    </xf>
    <xf numFmtId="0" fontId="25" fillId="4" borderId="3" xfId="2" applyFont="1" applyFill="1" applyBorder="1" applyAlignment="1">
      <alignment horizontal="left" vertical="center"/>
    </xf>
    <xf numFmtId="0" fontId="26" fillId="0" borderId="0" xfId="0" applyFont="1" applyAlignment="1">
      <alignment horizontal="center" vertical="top"/>
    </xf>
    <xf numFmtId="0" fontId="27" fillId="0" borderId="0" xfId="0" applyFont="1" applyAlignment="1">
      <alignment vertical="top" wrapText="1"/>
    </xf>
    <xf numFmtId="0" fontId="27" fillId="0" borderId="0" xfId="0" applyFont="1" applyProtection="1">
      <protection locked="0"/>
    </xf>
    <xf numFmtId="0" fontId="26" fillId="8" borderId="0" xfId="0" applyFont="1" applyFill="1" applyAlignment="1">
      <alignment horizontal="center" vertical="top"/>
    </xf>
    <xf numFmtId="0" fontId="28" fillId="8" borderId="0" xfId="0" applyFont="1" applyFill="1" applyAlignment="1">
      <alignment vertical="top" wrapText="1"/>
    </xf>
    <xf numFmtId="0" fontId="28" fillId="9" borderId="0" xfId="0" applyFont="1" applyFill="1" applyProtection="1">
      <protection locked="0"/>
    </xf>
    <xf numFmtId="0" fontId="28" fillId="8" borderId="0" xfId="0" applyFont="1" applyFill="1" applyProtection="1">
      <protection locked="0"/>
    </xf>
    <xf numFmtId="0" fontId="27" fillId="9" borderId="0" xfId="0" applyFont="1" applyFill="1" applyProtection="1">
      <protection locked="0"/>
    </xf>
    <xf numFmtId="0" fontId="28" fillId="0" borderId="0" xfId="0" applyFont="1" applyAlignment="1">
      <alignment vertical="top" wrapText="1"/>
    </xf>
    <xf numFmtId="0" fontId="28" fillId="0" borderId="0" xfId="0" applyFont="1" applyProtection="1">
      <protection locked="0"/>
    </xf>
    <xf numFmtId="4" fontId="28" fillId="0" borderId="0" xfId="0" applyNumberFormat="1" applyFont="1" applyProtection="1">
      <protection locked="0"/>
    </xf>
    <xf numFmtId="0" fontId="26" fillId="0" borderId="0" xfId="0" applyFont="1" applyProtection="1">
      <protection locked="0"/>
    </xf>
    <xf numFmtId="0" fontId="29" fillId="10" borderId="0" xfId="0" applyFont="1" applyFill="1" applyAlignment="1">
      <alignment horizontal="center" vertical="center" wrapText="1"/>
    </xf>
    <xf numFmtId="0" fontId="29" fillId="10" borderId="0" xfId="0" applyFont="1" applyFill="1" applyAlignment="1">
      <alignment vertical="top" wrapText="1"/>
    </xf>
    <xf numFmtId="0" fontId="29" fillId="9" borderId="0" xfId="0" applyFont="1" applyFill="1" applyAlignment="1" applyProtection="1">
      <alignment vertical="center" wrapText="1"/>
      <protection locked="0"/>
    </xf>
    <xf numFmtId="0" fontId="29" fillId="10" borderId="0" xfId="0" applyFont="1" applyFill="1" applyAlignment="1" applyProtection="1">
      <alignment vertical="center" wrapText="1"/>
      <protection locked="0"/>
    </xf>
    <xf numFmtId="0" fontId="30" fillId="0" borderId="0" xfId="0" applyFont="1" applyAlignment="1">
      <alignment horizontal="justify" vertical="top" wrapText="1"/>
    </xf>
    <xf numFmtId="0" fontId="30" fillId="0" borderId="0" xfId="0" applyFont="1" applyAlignment="1" applyProtection="1">
      <alignment horizontal="justify" vertical="top" wrapText="1"/>
      <protection locked="0"/>
    </xf>
    <xf numFmtId="0" fontId="28" fillId="0" borderId="0" xfId="0" applyFont="1" applyAlignment="1">
      <alignment horizontal="center" vertical="top"/>
    </xf>
    <xf numFmtId="0" fontId="26" fillId="0" borderId="0" xfId="0" applyFont="1" applyAlignment="1">
      <alignment vertical="top" wrapText="1"/>
    </xf>
    <xf numFmtId="0" fontId="26" fillId="0" borderId="0" xfId="0" applyFont="1" applyAlignment="1" applyProtection="1">
      <alignment vertical="center" wrapText="1"/>
      <protection locked="0"/>
    </xf>
    <xf numFmtId="0" fontId="27" fillId="0" borderId="0" xfId="0" applyFont="1" applyAlignment="1" applyProtection="1">
      <alignment vertical="top"/>
      <protection locked="0"/>
    </xf>
    <xf numFmtId="0" fontId="26" fillId="0" borderId="0" xfId="0" applyFont="1" applyAlignment="1">
      <alignment horizontal="justify" vertical="top" wrapText="1"/>
    </xf>
    <xf numFmtId="0" fontId="26" fillId="0" borderId="0" xfId="0" applyFont="1" applyAlignment="1" applyProtection="1">
      <alignment wrapText="1"/>
      <protection locked="0"/>
    </xf>
    <xf numFmtId="3" fontId="26" fillId="0" borderId="0" xfId="0" applyNumberFormat="1" applyFont="1" applyAlignment="1">
      <alignment vertical="top" wrapText="1"/>
    </xf>
    <xf numFmtId="3" fontId="26" fillId="0" borderId="0" xfId="0" applyNumberFormat="1" applyFont="1" applyAlignment="1" applyProtection="1">
      <alignment vertical="center" wrapText="1"/>
      <protection locked="0"/>
    </xf>
    <xf numFmtId="3" fontId="26" fillId="0" borderId="0" xfId="0" applyNumberFormat="1" applyFont="1" applyAlignment="1">
      <alignment horizontal="justify" vertical="top" wrapText="1"/>
    </xf>
    <xf numFmtId="0" fontId="26" fillId="0" borderId="0" xfId="0" applyFont="1" applyAlignment="1" applyProtection="1">
      <alignment vertical="top" wrapText="1"/>
      <protection locked="0"/>
    </xf>
    <xf numFmtId="0" fontId="26" fillId="0" borderId="0" xfId="0" applyFont="1" applyAlignment="1" applyProtection="1">
      <alignment vertical="center"/>
      <protection locked="0"/>
    </xf>
    <xf numFmtId="0" fontId="26" fillId="0" borderId="0" xfId="0" applyFont="1" applyAlignment="1" applyProtection="1">
      <alignment horizontal="left" vertical="center" wrapText="1"/>
      <protection locked="0"/>
    </xf>
    <xf numFmtId="0" fontId="27" fillId="0" borderId="0" xfId="0" applyFont="1" applyAlignment="1">
      <alignment horizontal="center" vertical="top"/>
    </xf>
    <xf numFmtId="165" fontId="12" fillId="0" borderId="22" xfId="3" applyNumberFormat="1" applyFont="1" applyBorder="1" applyAlignment="1">
      <alignment horizontal="right"/>
    </xf>
    <xf numFmtId="165" fontId="14" fillId="0" borderId="0" xfId="0" applyNumberFormat="1" applyFont="1" applyAlignment="1">
      <alignment horizontal="right"/>
    </xf>
    <xf numFmtId="165" fontId="13" fillId="0" borderId="22" xfId="0" applyNumberFormat="1" applyFont="1" applyBorder="1" applyAlignment="1">
      <alignment horizontal="right"/>
    </xf>
    <xf numFmtId="11" fontId="15" fillId="0" borderId="0" xfId="0" applyNumberFormat="1" applyFont="1" applyAlignment="1" applyProtection="1">
      <alignment horizontal="right"/>
      <protection locked="0"/>
    </xf>
    <xf numFmtId="49" fontId="5" fillId="0" borderId="2" xfId="2" applyNumberFormat="1" applyFont="1" applyBorder="1" applyAlignment="1">
      <alignment horizontal="center"/>
    </xf>
    <xf numFmtId="49" fontId="5" fillId="0" borderId="3" xfId="2" applyNumberFormat="1" applyFont="1" applyBorder="1" applyAlignment="1">
      <alignment horizontal="center"/>
    </xf>
    <xf numFmtId="0" fontId="5" fillId="0" borderId="0" xfId="2" applyFont="1" applyAlignment="1">
      <alignment horizontal="center"/>
    </xf>
    <xf numFmtId="0" fontId="6" fillId="3" borderId="1" xfId="2" applyFont="1" applyFill="1" applyBorder="1" applyAlignment="1">
      <alignment horizontal="left" vertical="top" wrapText="1"/>
    </xf>
    <xf numFmtId="0" fontId="25" fillId="4" borderId="1" xfId="2" applyFont="1" applyFill="1" applyBorder="1" applyAlignment="1">
      <alignment horizontal="left" vertical="top" wrapText="1"/>
    </xf>
    <xf numFmtId="0" fontId="5" fillId="2" borderId="0" xfId="2" applyFont="1" applyFill="1" applyAlignment="1">
      <alignment horizontal="center" vertical="center" wrapText="1"/>
    </xf>
    <xf numFmtId="0" fontId="5" fillId="0" borderId="2" xfId="2" applyFont="1" applyBorder="1" applyAlignment="1">
      <alignment horizontal="center"/>
    </xf>
    <xf numFmtId="0" fontId="5" fillId="0" borderId="3" xfId="2" applyFont="1" applyBorder="1" applyAlignment="1">
      <alignment horizontal="center"/>
    </xf>
    <xf numFmtId="0" fontId="5" fillId="0" borderId="4" xfId="2" applyFont="1" applyBorder="1" applyAlignment="1">
      <alignment horizontal="center" vertical="center" wrapText="1"/>
    </xf>
    <xf numFmtId="0" fontId="5" fillId="0" borderId="3" xfId="2" applyFont="1" applyBorder="1" applyAlignment="1">
      <alignment horizontal="center" vertical="center" wrapText="1"/>
    </xf>
    <xf numFmtId="0" fontId="5" fillId="0" borderId="5" xfId="2" applyFont="1" applyBorder="1" applyAlignment="1">
      <alignment horizontal="left" vertical="center"/>
    </xf>
    <xf numFmtId="0" fontId="4" fillId="0" borderId="8" xfId="2" applyFont="1" applyBorder="1" applyAlignment="1">
      <alignment vertical="center"/>
    </xf>
    <xf numFmtId="0" fontId="4" fillId="0" borderId="11" xfId="2" applyFont="1" applyBorder="1" applyAlignment="1">
      <alignment vertical="center"/>
    </xf>
    <xf numFmtId="0" fontId="5" fillId="0" borderId="6" xfId="2" applyFont="1" applyBorder="1" applyAlignment="1">
      <alignment horizontal="center"/>
    </xf>
    <xf numFmtId="0" fontId="5" fillId="0" borderId="7" xfId="2" applyFont="1" applyBorder="1" applyAlignment="1">
      <alignment horizontal="center"/>
    </xf>
    <xf numFmtId="0" fontId="5" fillId="0" borderId="9" xfId="2" applyFont="1" applyBorder="1" applyAlignment="1">
      <alignment horizontal="center" wrapText="1"/>
    </xf>
    <xf numFmtId="0" fontId="5" fillId="0" borderId="10" xfId="2" applyFont="1" applyBorder="1" applyAlignment="1">
      <alignment horizontal="center" wrapText="1"/>
    </xf>
    <xf numFmtId="0" fontId="5" fillId="0" borderId="12" xfId="2" applyFont="1" applyBorder="1" applyAlignment="1">
      <alignment horizontal="center"/>
    </xf>
    <xf numFmtId="0" fontId="5" fillId="0" borderId="13" xfId="2" applyFont="1" applyBorder="1" applyAlignment="1">
      <alignment horizontal="center"/>
    </xf>
    <xf numFmtId="0" fontId="25" fillId="4" borderId="4" xfId="2" applyFont="1" applyFill="1" applyBorder="1" applyAlignment="1">
      <alignment horizontal="left" vertical="top" wrapText="1"/>
    </xf>
    <xf numFmtId="0" fontId="25" fillId="4" borderId="3" xfId="2" applyFont="1" applyFill="1" applyBorder="1" applyAlignment="1">
      <alignment horizontal="left" vertical="top" wrapText="1"/>
    </xf>
    <xf numFmtId="0" fontId="5" fillId="6" borderId="16" xfId="2" applyFont="1" applyFill="1" applyBorder="1" applyAlignment="1">
      <alignment horizontal="right" vertical="center"/>
    </xf>
    <xf numFmtId="0" fontId="5" fillId="6" borderId="2" xfId="2" applyFont="1" applyFill="1" applyBorder="1" applyAlignment="1">
      <alignment horizontal="right" vertical="center"/>
    </xf>
    <xf numFmtId="0" fontId="5" fillId="6" borderId="3" xfId="2" applyFont="1" applyFill="1" applyBorder="1" applyAlignment="1">
      <alignment horizontal="right" vertical="center"/>
    </xf>
    <xf numFmtId="0" fontId="5" fillId="4" borderId="15" xfId="2" applyFont="1" applyFill="1" applyBorder="1" applyAlignment="1">
      <alignment horizontal="right" vertical="center"/>
    </xf>
    <xf numFmtId="0" fontId="5" fillId="4" borderId="0" xfId="2" applyFont="1" applyFill="1" applyAlignment="1">
      <alignment horizontal="right" vertical="center"/>
    </xf>
    <xf numFmtId="0" fontId="5" fillId="4" borderId="14" xfId="2" applyFont="1" applyFill="1" applyBorder="1" applyAlignment="1">
      <alignment horizontal="right" vertical="center"/>
    </xf>
    <xf numFmtId="0" fontId="5" fillId="4" borderId="18" xfId="2" applyFont="1" applyFill="1" applyBorder="1" applyAlignment="1">
      <alignment horizontal="right" vertical="center"/>
    </xf>
    <xf numFmtId="0" fontId="5" fillId="4" borderId="19" xfId="2" applyFont="1" applyFill="1" applyBorder="1" applyAlignment="1">
      <alignment horizontal="right" vertical="center"/>
    </xf>
    <xf numFmtId="0" fontId="5" fillId="4" borderId="20" xfId="2" applyFont="1" applyFill="1" applyBorder="1" applyAlignment="1">
      <alignment horizontal="right" vertical="center"/>
    </xf>
    <xf numFmtId="0" fontId="5" fillId="5" borderId="1" xfId="2" applyFont="1" applyFill="1" applyBorder="1" applyAlignment="1">
      <alignment horizontal="left" vertical="center"/>
    </xf>
    <xf numFmtId="0" fontId="25" fillId="4" borderId="1" xfId="2" applyFont="1" applyFill="1" applyBorder="1" applyAlignment="1">
      <alignment horizontal="left" vertical="center"/>
    </xf>
    <xf numFmtId="0" fontId="25" fillId="4" borderId="4" xfId="2" applyFont="1" applyFill="1" applyBorder="1" applyAlignment="1">
      <alignment horizontal="left" vertical="center"/>
    </xf>
    <xf numFmtId="0" fontId="25" fillId="4" borderId="3" xfId="2" applyFont="1" applyFill="1" applyBorder="1" applyAlignment="1">
      <alignment horizontal="left" vertical="center"/>
    </xf>
    <xf numFmtId="0" fontId="12" fillId="0" borderId="0" xfId="0" applyFont="1" applyAlignment="1">
      <alignment vertical="top" wrapText="1"/>
    </xf>
    <xf numFmtId="0" fontId="0" fillId="0" borderId="0" xfId="0"/>
    <xf numFmtId="164" fontId="5" fillId="6" borderId="17" xfId="2" applyNumberFormat="1" applyFont="1" applyFill="1" applyBorder="1" applyAlignment="1">
      <alignment horizontal="right" vertical="center"/>
    </xf>
  </cellXfs>
  <cellStyles count="5">
    <cellStyle name="Navadno" xfId="0" builtinId="0"/>
    <cellStyle name="Navadno 3" xfId="3" xr:uid="{331187BB-6421-45A3-B629-C88DBA1AA43F}"/>
    <cellStyle name="Normal 2" xfId="2" xr:uid="{A0A6E3D2-765D-45FF-853A-4CEEF77101EA}"/>
    <cellStyle name="Normal_04-066 Osnovni" xfId="4" xr:uid="{63BD6BC0-F3D4-4599-A044-2C5E6A315D44}"/>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855e7d78cffc3320/Tu&#382;in/Delo/Projekti%20Kim%20Klavdij/Istrabenz/Pla&#382;a%20Meduza/Popisi%20za%20razpis%20-%20PLA&#381;A%20MEDUZA%205.4.2022%205/projektantska%20ocena%20EXCEL/14_Pla&#382;a%20meduza_OPRE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1"/>
      <sheetName val="splošna določila"/>
      <sheetName val="OPREMA"/>
    </sheetNames>
    <sheetDataSet>
      <sheetData sheetId="0"/>
      <sheetData sheetId="1"/>
      <sheetData sheetId="2">
        <row r="10">
          <cell r="F10">
            <v>144900</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A57DA-A50A-47DF-A998-8E7BE6D487F4}">
  <sheetPr>
    <tabColor rgb="FFFF0000"/>
  </sheetPr>
  <dimension ref="A2:D43"/>
  <sheetViews>
    <sheetView showZeros="0" tabSelected="1" view="pageBreakPreview" zoomScaleNormal="100" zoomScaleSheetLayoutView="100" workbookViewId="0">
      <selection activeCell="D34" sqref="D34"/>
    </sheetView>
  </sheetViews>
  <sheetFormatPr defaultRowHeight="15" x14ac:dyDescent="0.2"/>
  <cols>
    <col min="1" max="1" width="7.42578125" style="1" customWidth="1"/>
    <col min="2" max="2" width="30" style="1" customWidth="1"/>
    <col min="3" max="3" width="26.28515625" style="1" customWidth="1"/>
    <col min="4" max="4" width="29.42578125" style="1" customWidth="1"/>
    <col min="5" max="254" width="9.140625" style="1"/>
    <col min="255" max="255" width="4.140625" style="1" customWidth="1"/>
    <col min="256" max="256" width="30" style="1" customWidth="1"/>
    <col min="257" max="257" width="29.42578125" style="1" customWidth="1"/>
    <col min="258" max="258" width="27.140625" style="1" customWidth="1"/>
    <col min="259" max="510" width="9.140625" style="1"/>
    <col min="511" max="511" width="4.140625" style="1" customWidth="1"/>
    <col min="512" max="512" width="30" style="1" customWidth="1"/>
    <col min="513" max="513" width="29.42578125" style="1" customWidth="1"/>
    <col min="514" max="514" width="27.140625" style="1" customWidth="1"/>
    <col min="515" max="766" width="9.140625" style="1"/>
    <col min="767" max="767" width="4.140625" style="1" customWidth="1"/>
    <col min="768" max="768" width="30" style="1" customWidth="1"/>
    <col min="769" max="769" width="29.42578125" style="1" customWidth="1"/>
    <col min="770" max="770" width="27.140625" style="1" customWidth="1"/>
    <col min="771" max="1022" width="9.140625" style="1"/>
    <col min="1023" max="1023" width="4.140625" style="1" customWidth="1"/>
    <col min="1024" max="1024" width="30" style="1" customWidth="1"/>
    <col min="1025" max="1025" width="29.42578125" style="1" customWidth="1"/>
    <col min="1026" max="1026" width="27.140625" style="1" customWidth="1"/>
    <col min="1027" max="1278" width="9.140625" style="1"/>
    <col min="1279" max="1279" width="4.140625" style="1" customWidth="1"/>
    <col min="1280" max="1280" width="30" style="1" customWidth="1"/>
    <col min="1281" max="1281" width="29.42578125" style="1" customWidth="1"/>
    <col min="1282" max="1282" width="27.140625" style="1" customWidth="1"/>
    <col min="1283" max="1534" width="9.140625" style="1"/>
    <col min="1535" max="1535" width="4.140625" style="1" customWidth="1"/>
    <col min="1536" max="1536" width="30" style="1" customWidth="1"/>
    <col min="1537" max="1537" width="29.42578125" style="1" customWidth="1"/>
    <col min="1538" max="1538" width="27.140625" style="1" customWidth="1"/>
    <col min="1539" max="1790" width="9.140625" style="1"/>
    <col min="1791" max="1791" width="4.140625" style="1" customWidth="1"/>
    <col min="1792" max="1792" width="30" style="1" customWidth="1"/>
    <col min="1793" max="1793" width="29.42578125" style="1" customWidth="1"/>
    <col min="1794" max="1794" width="27.140625" style="1" customWidth="1"/>
    <col min="1795" max="2046" width="9.140625" style="1"/>
    <col min="2047" max="2047" width="4.140625" style="1" customWidth="1"/>
    <col min="2048" max="2048" width="30" style="1" customWidth="1"/>
    <col min="2049" max="2049" width="29.42578125" style="1" customWidth="1"/>
    <col min="2050" max="2050" width="27.140625" style="1" customWidth="1"/>
    <col min="2051" max="2302" width="9.140625" style="1"/>
    <col min="2303" max="2303" width="4.140625" style="1" customWidth="1"/>
    <col min="2304" max="2304" width="30" style="1" customWidth="1"/>
    <col min="2305" max="2305" width="29.42578125" style="1" customWidth="1"/>
    <col min="2306" max="2306" width="27.140625" style="1" customWidth="1"/>
    <col min="2307" max="2558" width="9.140625" style="1"/>
    <col min="2559" max="2559" width="4.140625" style="1" customWidth="1"/>
    <col min="2560" max="2560" width="30" style="1" customWidth="1"/>
    <col min="2561" max="2561" width="29.42578125" style="1" customWidth="1"/>
    <col min="2562" max="2562" width="27.140625" style="1" customWidth="1"/>
    <col min="2563" max="2814" width="9.140625" style="1"/>
    <col min="2815" max="2815" width="4.140625" style="1" customWidth="1"/>
    <col min="2816" max="2816" width="30" style="1" customWidth="1"/>
    <col min="2817" max="2817" width="29.42578125" style="1" customWidth="1"/>
    <col min="2818" max="2818" width="27.140625" style="1" customWidth="1"/>
    <col min="2819" max="3070" width="9.140625" style="1"/>
    <col min="3071" max="3071" width="4.140625" style="1" customWidth="1"/>
    <col min="3072" max="3072" width="30" style="1" customWidth="1"/>
    <col min="3073" max="3073" width="29.42578125" style="1" customWidth="1"/>
    <col min="3074" max="3074" width="27.140625" style="1" customWidth="1"/>
    <col min="3075" max="3326" width="9.140625" style="1"/>
    <col min="3327" max="3327" width="4.140625" style="1" customWidth="1"/>
    <col min="3328" max="3328" width="30" style="1" customWidth="1"/>
    <col min="3329" max="3329" width="29.42578125" style="1" customWidth="1"/>
    <col min="3330" max="3330" width="27.140625" style="1" customWidth="1"/>
    <col min="3331" max="3582" width="9.140625" style="1"/>
    <col min="3583" max="3583" width="4.140625" style="1" customWidth="1"/>
    <col min="3584" max="3584" width="30" style="1" customWidth="1"/>
    <col min="3585" max="3585" width="29.42578125" style="1" customWidth="1"/>
    <col min="3586" max="3586" width="27.140625" style="1" customWidth="1"/>
    <col min="3587" max="3838" width="9.140625" style="1"/>
    <col min="3839" max="3839" width="4.140625" style="1" customWidth="1"/>
    <col min="3840" max="3840" width="30" style="1" customWidth="1"/>
    <col min="3841" max="3841" width="29.42578125" style="1" customWidth="1"/>
    <col min="3842" max="3842" width="27.140625" style="1" customWidth="1"/>
    <col min="3843" max="4094" width="9.140625" style="1"/>
    <col min="4095" max="4095" width="4.140625" style="1" customWidth="1"/>
    <col min="4096" max="4096" width="30" style="1" customWidth="1"/>
    <col min="4097" max="4097" width="29.42578125" style="1" customWidth="1"/>
    <col min="4098" max="4098" width="27.140625" style="1" customWidth="1"/>
    <col min="4099" max="4350" width="9.140625" style="1"/>
    <col min="4351" max="4351" width="4.140625" style="1" customWidth="1"/>
    <col min="4352" max="4352" width="30" style="1" customWidth="1"/>
    <col min="4353" max="4353" width="29.42578125" style="1" customWidth="1"/>
    <col min="4354" max="4354" width="27.140625" style="1" customWidth="1"/>
    <col min="4355" max="4606" width="9.140625" style="1"/>
    <col min="4607" max="4607" width="4.140625" style="1" customWidth="1"/>
    <col min="4608" max="4608" width="30" style="1" customWidth="1"/>
    <col min="4609" max="4609" width="29.42578125" style="1" customWidth="1"/>
    <col min="4610" max="4610" width="27.140625" style="1" customWidth="1"/>
    <col min="4611" max="4862" width="9.140625" style="1"/>
    <col min="4863" max="4863" width="4.140625" style="1" customWidth="1"/>
    <col min="4864" max="4864" width="30" style="1" customWidth="1"/>
    <col min="4865" max="4865" width="29.42578125" style="1" customWidth="1"/>
    <col min="4866" max="4866" width="27.140625" style="1" customWidth="1"/>
    <col min="4867" max="5118" width="9.140625" style="1"/>
    <col min="5119" max="5119" width="4.140625" style="1" customWidth="1"/>
    <col min="5120" max="5120" width="30" style="1" customWidth="1"/>
    <col min="5121" max="5121" width="29.42578125" style="1" customWidth="1"/>
    <col min="5122" max="5122" width="27.140625" style="1" customWidth="1"/>
    <col min="5123" max="5374" width="9.140625" style="1"/>
    <col min="5375" max="5375" width="4.140625" style="1" customWidth="1"/>
    <col min="5376" max="5376" width="30" style="1" customWidth="1"/>
    <col min="5377" max="5377" width="29.42578125" style="1" customWidth="1"/>
    <col min="5378" max="5378" width="27.140625" style="1" customWidth="1"/>
    <col min="5379" max="5630" width="9.140625" style="1"/>
    <col min="5631" max="5631" width="4.140625" style="1" customWidth="1"/>
    <col min="5632" max="5632" width="30" style="1" customWidth="1"/>
    <col min="5633" max="5633" width="29.42578125" style="1" customWidth="1"/>
    <col min="5634" max="5634" width="27.140625" style="1" customWidth="1"/>
    <col min="5635" max="5886" width="9.140625" style="1"/>
    <col min="5887" max="5887" width="4.140625" style="1" customWidth="1"/>
    <col min="5888" max="5888" width="30" style="1" customWidth="1"/>
    <col min="5889" max="5889" width="29.42578125" style="1" customWidth="1"/>
    <col min="5890" max="5890" width="27.140625" style="1" customWidth="1"/>
    <col min="5891" max="6142" width="9.140625" style="1"/>
    <col min="6143" max="6143" width="4.140625" style="1" customWidth="1"/>
    <col min="6144" max="6144" width="30" style="1" customWidth="1"/>
    <col min="6145" max="6145" width="29.42578125" style="1" customWidth="1"/>
    <col min="6146" max="6146" width="27.140625" style="1" customWidth="1"/>
    <col min="6147" max="6398" width="9.140625" style="1"/>
    <col min="6399" max="6399" width="4.140625" style="1" customWidth="1"/>
    <col min="6400" max="6400" width="30" style="1" customWidth="1"/>
    <col min="6401" max="6401" width="29.42578125" style="1" customWidth="1"/>
    <col min="6402" max="6402" width="27.140625" style="1" customWidth="1"/>
    <col min="6403" max="6654" width="9.140625" style="1"/>
    <col min="6655" max="6655" width="4.140625" style="1" customWidth="1"/>
    <col min="6656" max="6656" width="30" style="1" customWidth="1"/>
    <col min="6657" max="6657" width="29.42578125" style="1" customWidth="1"/>
    <col min="6658" max="6658" width="27.140625" style="1" customWidth="1"/>
    <col min="6659" max="6910" width="9.140625" style="1"/>
    <col min="6911" max="6911" width="4.140625" style="1" customWidth="1"/>
    <col min="6912" max="6912" width="30" style="1" customWidth="1"/>
    <col min="6913" max="6913" width="29.42578125" style="1" customWidth="1"/>
    <col min="6914" max="6914" width="27.140625" style="1" customWidth="1"/>
    <col min="6915" max="7166" width="9.140625" style="1"/>
    <col min="7167" max="7167" width="4.140625" style="1" customWidth="1"/>
    <col min="7168" max="7168" width="30" style="1" customWidth="1"/>
    <col min="7169" max="7169" width="29.42578125" style="1" customWidth="1"/>
    <col min="7170" max="7170" width="27.140625" style="1" customWidth="1"/>
    <col min="7171" max="7422" width="9.140625" style="1"/>
    <col min="7423" max="7423" width="4.140625" style="1" customWidth="1"/>
    <col min="7424" max="7424" width="30" style="1" customWidth="1"/>
    <col min="7425" max="7425" width="29.42578125" style="1" customWidth="1"/>
    <col min="7426" max="7426" width="27.140625" style="1" customWidth="1"/>
    <col min="7427" max="7678" width="9.140625" style="1"/>
    <col min="7679" max="7679" width="4.140625" style="1" customWidth="1"/>
    <col min="7680" max="7680" width="30" style="1" customWidth="1"/>
    <col min="7681" max="7681" width="29.42578125" style="1" customWidth="1"/>
    <col min="7682" max="7682" width="27.140625" style="1" customWidth="1"/>
    <col min="7683" max="7934" width="9.140625" style="1"/>
    <col min="7935" max="7935" width="4.140625" style="1" customWidth="1"/>
    <col min="7936" max="7936" width="30" style="1" customWidth="1"/>
    <col min="7937" max="7937" width="29.42578125" style="1" customWidth="1"/>
    <col min="7938" max="7938" width="27.140625" style="1" customWidth="1"/>
    <col min="7939" max="8190" width="9.140625" style="1"/>
    <col min="8191" max="8191" width="4.140625" style="1" customWidth="1"/>
    <col min="8192" max="8192" width="30" style="1" customWidth="1"/>
    <col min="8193" max="8193" width="29.42578125" style="1" customWidth="1"/>
    <col min="8194" max="8194" width="27.140625" style="1" customWidth="1"/>
    <col min="8195" max="8446" width="9.140625" style="1"/>
    <col min="8447" max="8447" width="4.140625" style="1" customWidth="1"/>
    <col min="8448" max="8448" width="30" style="1" customWidth="1"/>
    <col min="8449" max="8449" width="29.42578125" style="1" customWidth="1"/>
    <col min="8450" max="8450" width="27.140625" style="1" customWidth="1"/>
    <col min="8451" max="8702" width="9.140625" style="1"/>
    <col min="8703" max="8703" width="4.140625" style="1" customWidth="1"/>
    <col min="8704" max="8704" width="30" style="1" customWidth="1"/>
    <col min="8705" max="8705" width="29.42578125" style="1" customWidth="1"/>
    <col min="8706" max="8706" width="27.140625" style="1" customWidth="1"/>
    <col min="8707" max="8958" width="9.140625" style="1"/>
    <col min="8959" max="8959" width="4.140625" style="1" customWidth="1"/>
    <col min="8960" max="8960" width="30" style="1" customWidth="1"/>
    <col min="8961" max="8961" width="29.42578125" style="1" customWidth="1"/>
    <col min="8962" max="8962" width="27.140625" style="1" customWidth="1"/>
    <col min="8963" max="9214" width="9.140625" style="1"/>
    <col min="9215" max="9215" width="4.140625" style="1" customWidth="1"/>
    <col min="9216" max="9216" width="30" style="1" customWidth="1"/>
    <col min="9217" max="9217" width="29.42578125" style="1" customWidth="1"/>
    <col min="9218" max="9218" width="27.140625" style="1" customWidth="1"/>
    <col min="9219" max="9470" width="9.140625" style="1"/>
    <col min="9471" max="9471" width="4.140625" style="1" customWidth="1"/>
    <col min="9472" max="9472" width="30" style="1" customWidth="1"/>
    <col min="9473" max="9473" width="29.42578125" style="1" customWidth="1"/>
    <col min="9474" max="9474" width="27.140625" style="1" customWidth="1"/>
    <col min="9475" max="9726" width="9.140625" style="1"/>
    <col min="9727" max="9727" width="4.140625" style="1" customWidth="1"/>
    <col min="9728" max="9728" width="30" style="1" customWidth="1"/>
    <col min="9729" max="9729" width="29.42578125" style="1" customWidth="1"/>
    <col min="9730" max="9730" width="27.140625" style="1" customWidth="1"/>
    <col min="9731" max="9982" width="9.140625" style="1"/>
    <col min="9983" max="9983" width="4.140625" style="1" customWidth="1"/>
    <col min="9984" max="9984" width="30" style="1" customWidth="1"/>
    <col min="9985" max="9985" width="29.42578125" style="1" customWidth="1"/>
    <col min="9986" max="9986" width="27.140625" style="1" customWidth="1"/>
    <col min="9987" max="10238" width="9.140625" style="1"/>
    <col min="10239" max="10239" width="4.140625" style="1" customWidth="1"/>
    <col min="10240" max="10240" width="30" style="1" customWidth="1"/>
    <col min="10241" max="10241" width="29.42578125" style="1" customWidth="1"/>
    <col min="10242" max="10242" width="27.140625" style="1" customWidth="1"/>
    <col min="10243" max="10494" width="9.140625" style="1"/>
    <col min="10495" max="10495" width="4.140625" style="1" customWidth="1"/>
    <col min="10496" max="10496" width="30" style="1" customWidth="1"/>
    <col min="10497" max="10497" width="29.42578125" style="1" customWidth="1"/>
    <col min="10498" max="10498" width="27.140625" style="1" customWidth="1"/>
    <col min="10499" max="10750" width="9.140625" style="1"/>
    <col min="10751" max="10751" width="4.140625" style="1" customWidth="1"/>
    <col min="10752" max="10752" width="30" style="1" customWidth="1"/>
    <col min="10753" max="10753" width="29.42578125" style="1" customWidth="1"/>
    <col min="10754" max="10754" width="27.140625" style="1" customWidth="1"/>
    <col min="10755" max="11006" width="9.140625" style="1"/>
    <col min="11007" max="11007" width="4.140625" style="1" customWidth="1"/>
    <col min="11008" max="11008" width="30" style="1" customWidth="1"/>
    <col min="11009" max="11009" width="29.42578125" style="1" customWidth="1"/>
    <col min="11010" max="11010" width="27.140625" style="1" customWidth="1"/>
    <col min="11011" max="11262" width="9.140625" style="1"/>
    <col min="11263" max="11263" width="4.140625" style="1" customWidth="1"/>
    <col min="11264" max="11264" width="30" style="1" customWidth="1"/>
    <col min="11265" max="11265" width="29.42578125" style="1" customWidth="1"/>
    <col min="11266" max="11266" width="27.140625" style="1" customWidth="1"/>
    <col min="11267" max="11518" width="9.140625" style="1"/>
    <col min="11519" max="11519" width="4.140625" style="1" customWidth="1"/>
    <col min="11520" max="11520" width="30" style="1" customWidth="1"/>
    <col min="11521" max="11521" width="29.42578125" style="1" customWidth="1"/>
    <col min="11522" max="11522" width="27.140625" style="1" customWidth="1"/>
    <col min="11523" max="11774" width="9.140625" style="1"/>
    <col min="11775" max="11775" width="4.140625" style="1" customWidth="1"/>
    <col min="11776" max="11776" width="30" style="1" customWidth="1"/>
    <col min="11777" max="11777" width="29.42578125" style="1" customWidth="1"/>
    <col min="11778" max="11778" width="27.140625" style="1" customWidth="1"/>
    <col min="11779" max="12030" width="9.140625" style="1"/>
    <col min="12031" max="12031" width="4.140625" style="1" customWidth="1"/>
    <col min="12032" max="12032" width="30" style="1" customWidth="1"/>
    <col min="12033" max="12033" width="29.42578125" style="1" customWidth="1"/>
    <col min="12034" max="12034" width="27.140625" style="1" customWidth="1"/>
    <col min="12035" max="12286" width="9.140625" style="1"/>
    <col min="12287" max="12287" width="4.140625" style="1" customWidth="1"/>
    <col min="12288" max="12288" width="30" style="1" customWidth="1"/>
    <col min="12289" max="12289" width="29.42578125" style="1" customWidth="1"/>
    <col min="12290" max="12290" width="27.140625" style="1" customWidth="1"/>
    <col min="12291" max="12542" width="9.140625" style="1"/>
    <col min="12543" max="12543" width="4.140625" style="1" customWidth="1"/>
    <col min="12544" max="12544" width="30" style="1" customWidth="1"/>
    <col min="12545" max="12545" width="29.42578125" style="1" customWidth="1"/>
    <col min="12546" max="12546" width="27.140625" style="1" customWidth="1"/>
    <col min="12547" max="12798" width="9.140625" style="1"/>
    <col min="12799" max="12799" width="4.140625" style="1" customWidth="1"/>
    <col min="12800" max="12800" width="30" style="1" customWidth="1"/>
    <col min="12801" max="12801" width="29.42578125" style="1" customWidth="1"/>
    <col min="12802" max="12802" width="27.140625" style="1" customWidth="1"/>
    <col min="12803" max="13054" width="9.140625" style="1"/>
    <col min="13055" max="13055" width="4.140625" style="1" customWidth="1"/>
    <col min="13056" max="13056" width="30" style="1" customWidth="1"/>
    <col min="13057" max="13057" width="29.42578125" style="1" customWidth="1"/>
    <col min="13058" max="13058" width="27.140625" style="1" customWidth="1"/>
    <col min="13059" max="13310" width="9.140625" style="1"/>
    <col min="13311" max="13311" width="4.140625" style="1" customWidth="1"/>
    <col min="13312" max="13312" width="30" style="1" customWidth="1"/>
    <col min="13313" max="13313" width="29.42578125" style="1" customWidth="1"/>
    <col min="13314" max="13314" width="27.140625" style="1" customWidth="1"/>
    <col min="13315" max="13566" width="9.140625" style="1"/>
    <col min="13567" max="13567" width="4.140625" style="1" customWidth="1"/>
    <col min="13568" max="13568" width="30" style="1" customWidth="1"/>
    <col min="13569" max="13569" width="29.42578125" style="1" customWidth="1"/>
    <col min="13570" max="13570" width="27.140625" style="1" customWidth="1"/>
    <col min="13571" max="13822" width="9.140625" style="1"/>
    <col min="13823" max="13823" width="4.140625" style="1" customWidth="1"/>
    <col min="13824" max="13824" width="30" style="1" customWidth="1"/>
    <col min="13825" max="13825" width="29.42578125" style="1" customWidth="1"/>
    <col min="13826" max="13826" width="27.140625" style="1" customWidth="1"/>
    <col min="13827" max="14078" width="9.140625" style="1"/>
    <col min="14079" max="14079" width="4.140625" style="1" customWidth="1"/>
    <col min="14080" max="14080" width="30" style="1" customWidth="1"/>
    <col min="14081" max="14081" width="29.42578125" style="1" customWidth="1"/>
    <col min="14082" max="14082" width="27.140625" style="1" customWidth="1"/>
    <col min="14083" max="14334" width="9.140625" style="1"/>
    <col min="14335" max="14335" width="4.140625" style="1" customWidth="1"/>
    <col min="14336" max="14336" width="30" style="1" customWidth="1"/>
    <col min="14337" max="14337" width="29.42578125" style="1" customWidth="1"/>
    <col min="14338" max="14338" width="27.140625" style="1" customWidth="1"/>
    <col min="14339" max="14590" width="9.140625" style="1"/>
    <col min="14591" max="14591" width="4.140625" style="1" customWidth="1"/>
    <col min="14592" max="14592" width="30" style="1" customWidth="1"/>
    <col min="14593" max="14593" width="29.42578125" style="1" customWidth="1"/>
    <col min="14594" max="14594" width="27.140625" style="1" customWidth="1"/>
    <col min="14595" max="14846" width="9.140625" style="1"/>
    <col min="14847" max="14847" width="4.140625" style="1" customWidth="1"/>
    <col min="14848" max="14848" width="30" style="1" customWidth="1"/>
    <col min="14849" max="14849" width="29.42578125" style="1" customWidth="1"/>
    <col min="14850" max="14850" width="27.140625" style="1" customWidth="1"/>
    <col min="14851" max="15102" width="9.140625" style="1"/>
    <col min="15103" max="15103" width="4.140625" style="1" customWidth="1"/>
    <col min="15104" max="15104" width="30" style="1" customWidth="1"/>
    <col min="15105" max="15105" width="29.42578125" style="1" customWidth="1"/>
    <col min="15106" max="15106" width="27.140625" style="1" customWidth="1"/>
    <col min="15107" max="15358" width="9.140625" style="1"/>
    <col min="15359" max="15359" width="4.140625" style="1" customWidth="1"/>
    <col min="15360" max="15360" width="30" style="1" customWidth="1"/>
    <col min="15361" max="15361" width="29.42578125" style="1" customWidth="1"/>
    <col min="15362" max="15362" width="27.140625" style="1" customWidth="1"/>
    <col min="15363" max="15614" width="9.140625" style="1"/>
    <col min="15615" max="15615" width="4.140625" style="1" customWidth="1"/>
    <col min="15616" max="15616" width="30" style="1" customWidth="1"/>
    <col min="15617" max="15617" width="29.42578125" style="1" customWidth="1"/>
    <col min="15618" max="15618" width="27.140625" style="1" customWidth="1"/>
    <col min="15619" max="15870" width="9.140625" style="1"/>
    <col min="15871" max="15871" width="4.140625" style="1" customWidth="1"/>
    <col min="15872" max="15872" width="30" style="1" customWidth="1"/>
    <col min="15873" max="15873" width="29.42578125" style="1" customWidth="1"/>
    <col min="15874" max="15874" width="27.140625" style="1" customWidth="1"/>
    <col min="15875" max="16126" width="9.140625" style="1"/>
    <col min="16127" max="16127" width="4.140625" style="1" customWidth="1"/>
    <col min="16128" max="16128" width="30" style="1" customWidth="1"/>
    <col min="16129" max="16129" width="29.42578125" style="1" customWidth="1"/>
    <col min="16130" max="16130" width="27.140625" style="1" customWidth="1"/>
    <col min="16131" max="16384" width="9.140625" style="1"/>
  </cols>
  <sheetData>
    <row r="2" spans="1:4" ht="15.75" x14ac:dyDescent="0.2">
      <c r="B2" s="180" t="s">
        <v>0</v>
      </c>
      <c r="C2" s="180"/>
      <c r="D2" s="180"/>
    </row>
    <row r="4" spans="1:4" ht="15.75" x14ac:dyDescent="0.25">
      <c r="B4" s="2" t="s">
        <v>1</v>
      </c>
      <c r="C4" s="181" t="s">
        <v>2</v>
      </c>
      <c r="D4" s="182"/>
    </row>
    <row r="5" spans="1:4" ht="15.75" x14ac:dyDescent="0.25">
      <c r="B5" s="3"/>
      <c r="C5" s="3"/>
    </row>
    <row r="6" spans="1:4" ht="15.75" x14ac:dyDescent="0.2">
      <c r="B6" s="4" t="s">
        <v>3</v>
      </c>
      <c r="C6" s="183" t="s">
        <v>4</v>
      </c>
      <c r="D6" s="184"/>
    </row>
    <row r="7" spans="1:4" ht="15.75" x14ac:dyDescent="0.25">
      <c r="B7" s="3"/>
      <c r="C7" s="3"/>
    </row>
    <row r="8" spans="1:4" ht="15.75" x14ac:dyDescent="0.25">
      <c r="B8" s="185" t="s">
        <v>5</v>
      </c>
      <c r="C8" s="188"/>
      <c r="D8" s="189"/>
    </row>
    <row r="9" spans="1:4" ht="15.75" x14ac:dyDescent="0.25">
      <c r="B9" s="186"/>
      <c r="C9" s="190" t="s">
        <v>6</v>
      </c>
      <c r="D9" s="191"/>
    </row>
    <row r="10" spans="1:4" ht="15.75" x14ac:dyDescent="0.25">
      <c r="B10" s="187"/>
      <c r="C10" s="192"/>
      <c r="D10" s="193"/>
    </row>
    <row r="11" spans="1:4" ht="15.75" x14ac:dyDescent="0.25">
      <c r="B11" s="3"/>
      <c r="C11" s="3"/>
    </row>
    <row r="12" spans="1:4" ht="15.75" x14ac:dyDescent="0.25">
      <c r="B12" s="2" t="s">
        <v>7</v>
      </c>
      <c r="C12" s="175" t="s">
        <v>273</v>
      </c>
      <c r="D12" s="176"/>
    </row>
    <row r="14" spans="1:4" ht="15.75" x14ac:dyDescent="0.25">
      <c r="B14" s="177" t="s">
        <v>8</v>
      </c>
      <c r="C14" s="177"/>
      <c r="D14" s="177"/>
    </row>
    <row r="16" spans="1:4" ht="15.75" x14ac:dyDescent="0.2">
      <c r="A16" s="5" t="s">
        <v>9</v>
      </c>
      <c r="B16" s="178" t="s">
        <v>10</v>
      </c>
      <c r="C16" s="178"/>
      <c r="D16" s="6">
        <f>SUM(D17:D21)</f>
        <v>0</v>
      </c>
    </row>
    <row r="17" spans="1:4" s="7" customFormat="1" ht="15.75" x14ac:dyDescent="0.25">
      <c r="A17" s="132" t="s">
        <v>11</v>
      </c>
      <c r="B17" s="179" t="str">
        <f>+'A.GRADBENA DELA'!B13</f>
        <v>PRIPRAVLJALNA DELA</v>
      </c>
      <c r="C17" s="179"/>
      <c r="D17" s="133">
        <f>+'A.GRADBENA DELA'!F20</f>
        <v>0</v>
      </c>
    </row>
    <row r="18" spans="1:4" s="7" customFormat="1" ht="15.75" x14ac:dyDescent="0.25">
      <c r="A18" s="132" t="s">
        <v>14</v>
      </c>
      <c r="B18" s="134" t="str">
        <f>+'A.GRADBENA DELA'!B22</f>
        <v>RUŠITVENA DELA</v>
      </c>
      <c r="C18" s="135"/>
      <c r="D18" s="133" t="str">
        <f>+'A.GRADBENA DELA'!F38</f>
        <v>€</v>
      </c>
    </row>
    <row r="19" spans="1:4" s="7" customFormat="1" ht="15.75" x14ac:dyDescent="0.25">
      <c r="A19" s="132" t="s">
        <v>16</v>
      </c>
      <c r="B19" s="134" t="str">
        <f>+'A.GRADBENA DELA'!B40</f>
        <v>ZIDARSKA DELA</v>
      </c>
      <c r="C19" s="135"/>
      <c r="D19" s="133" t="str">
        <f>+'A.GRADBENA DELA'!F48</f>
        <v>€</v>
      </c>
    </row>
    <row r="20" spans="1:4" s="7" customFormat="1" ht="15.75" x14ac:dyDescent="0.25">
      <c r="A20" s="132" t="s">
        <v>18</v>
      </c>
      <c r="B20" s="194" t="str">
        <f>+'A.GRADBENA DELA'!B51</f>
        <v>PRENOVA BETONSKIH TLAKOVCEV NA VHODU</v>
      </c>
      <c r="C20" s="195"/>
      <c r="D20" s="133" t="str">
        <f>+'A.GRADBENA DELA'!F85</f>
        <v>€</v>
      </c>
    </row>
    <row r="21" spans="1:4" s="7" customFormat="1" ht="15.75" x14ac:dyDescent="0.25">
      <c r="A21" s="132" t="s">
        <v>209</v>
      </c>
      <c r="B21" s="194" t="s">
        <v>17</v>
      </c>
      <c r="C21" s="195"/>
      <c r="D21" s="133" t="str">
        <f>+'A.GRADBENA DELA'!F111</f>
        <v>€</v>
      </c>
    </row>
    <row r="22" spans="1:4" s="9" customFormat="1" ht="15.75" x14ac:dyDescent="0.25">
      <c r="A22" s="8"/>
      <c r="B22" s="10"/>
      <c r="C22" s="11"/>
      <c r="D22" s="12"/>
    </row>
    <row r="23" spans="1:4" s="9" customFormat="1" ht="15.75" x14ac:dyDescent="0.25">
      <c r="A23" s="13" t="s">
        <v>12</v>
      </c>
      <c r="B23" s="205" t="s">
        <v>13</v>
      </c>
      <c r="C23" s="205"/>
      <c r="D23" s="14">
        <f>SUM(D24:D27)</f>
        <v>0</v>
      </c>
    </row>
    <row r="24" spans="1:4" s="15" customFormat="1" ht="15.75" x14ac:dyDescent="0.25">
      <c r="A24" s="132" t="s">
        <v>11</v>
      </c>
      <c r="B24" s="206" t="s">
        <v>186</v>
      </c>
      <c r="C24" s="206"/>
      <c r="D24" s="136" t="str">
        <f>'B.I. KLJUČ., PLESKARSKA DELA'!F7</f>
        <v>€</v>
      </c>
    </row>
    <row r="25" spans="1:4" s="15" customFormat="1" ht="15.75" x14ac:dyDescent="0.25">
      <c r="A25" s="132" t="s">
        <v>14</v>
      </c>
      <c r="B25" s="206" t="s">
        <v>15</v>
      </c>
      <c r="C25" s="206"/>
      <c r="D25" s="136" t="str">
        <f>'B.II. SANACIJA MEDUZA'!F35</f>
        <v>€</v>
      </c>
    </row>
    <row r="26" spans="1:4" s="15" customFormat="1" ht="15.75" x14ac:dyDescent="0.25">
      <c r="A26" s="132" t="s">
        <v>16</v>
      </c>
      <c r="B26" s="207" t="s">
        <v>148</v>
      </c>
      <c r="C26" s="208"/>
      <c r="D26" s="136" t="str">
        <f>+' B.III.KER.DELA - PLAŽA'!F40</f>
        <v>€</v>
      </c>
    </row>
    <row r="27" spans="1:4" s="15" customFormat="1" ht="15.75" x14ac:dyDescent="0.25">
      <c r="A27" s="132" t="s">
        <v>18</v>
      </c>
      <c r="B27" s="137" t="s">
        <v>19</v>
      </c>
      <c r="C27" s="137"/>
      <c r="D27" s="136" t="str">
        <f>'B.IV. SANACIJA OBJEKTOV'!F53</f>
        <v>€</v>
      </c>
    </row>
    <row r="28" spans="1:4" s="15" customFormat="1" ht="15.75" x14ac:dyDescent="0.25">
      <c r="A28" s="8"/>
      <c r="B28" s="10"/>
      <c r="C28" s="11"/>
      <c r="D28" s="12"/>
    </row>
    <row r="29" spans="1:4" s="30" customFormat="1" ht="15.75" x14ac:dyDescent="0.25">
      <c r="A29" s="26" t="s">
        <v>20</v>
      </c>
      <c r="B29" s="27" t="s">
        <v>234</v>
      </c>
      <c r="C29" s="28"/>
      <c r="D29" s="29">
        <f>SUM(D30:D32)</f>
        <v>0</v>
      </c>
    </row>
    <row r="30" spans="1:4" s="15" customFormat="1" ht="15.75" x14ac:dyDescent="0.25">
      <c r="A30" s="132" t="s">
        <v>11</v>
      </c>
      <c r="B30" s="138" t="s">
        <v>274</v>
      </c>
      <c r="C30" s="139"/>
      <c r="D30" s="136" t="s">
        <v>268</v>
      </c>
    </row>
    <row r="31" spans="1:4" s="15" customFormat="1" ht="15.75" x14ac:dyDescent="0.25">
      <c r="A31" s="132" t="s">
        <v>14</v>
      </c>
      <c r="B31" s="138" t="s">
        <v>21</v>
      </c>
      <c r="C31" s="139"/>
      <c r="D31" s="136" t="str">
        <f>'C.II. SANACIJA WC MEDUZA'!F68</f>
        <v>€</v>
      </c>
    </row>
    <row r="32" spans="1:4" s="15" customFormat="1" ht="15.75" x14ac:dyDescent="0.25">
      <c r="A32" s="132" t="s">
        <v>16</v>
      </c>
      <c r="B32" s="138" t="s">
        <v>224</v>
      </c>
      <c r="C32" s="139"/>
      <c r="D32" s="136" t="str">
        <f>+'C.IIi. SANACIJA KU MEDUZA'!F23</f>
        <v>€</v>
      </c>
    </row>
    <row r="33" spans="1:4" s="15" customFormat="1" ht="15.75" x14ac:dyDescent="0.25">
      <c r="A33" s="8"/>
      <c r="B33" s="10"/>
      <c r="C33" s="11"/>
      <c r="D33" s="12"/>
    </row>
    <row r="34" spans="1:4" s="15" customFormat="1" ht="15.75" x14ac:dyDescent="0.25">
      <c r="A34" s="196" t="s">
        <v>22</v>
      </c>
      <c r="B34" s="197"/>
      <c r="C34" s="198"/>
      <c r="D34" s="211" t="s">
        <v>268</v>
      </c>
    </row>
    <row r="35" spans="1:4" s="15" customFormat="1" ht="16.5" thickBot="1" x14ac:dyDescent="0.3">
      <c r="A35" s="199" t="s">
        <v>23</v>
      </c>
      <c r="B35" s="200"/>
      <c r="C35" s="201"/>
      <c r="D35" s="16" t="e">
        <f>+D34*0.22</f>
        <v>#VALUE!</v>
      </c>
    </row>
    <row r="36" spans="1:4" s="15" customFormat="1" ht="16.5" thickBot="1" x14ac:dyDescent="0.3">
      <c r="A36" s="202" t="s">
        <v>24</v>
      </c>
      <c r="B36" s="203"/>
      <c r="C36" s="204"/>
      <c r="D36" s="17" t="e">
        <f>+D34+D35</f>
        <v>#VALUE!</v>
      </c>
    </row>
    <row r="37" spans="1:4" s="15" customFormat="1" ht="15.75" x14ac:dyDescent="0.25"/>
    <row r="38" spans="1:4" s="15" customFormat="1" ht="15.75" x14ac:dyDescent="0.25"/>
    <row r="39" spans="1:4" s="15" customFormat="1" ht="15.75" x14ac:dyDescent="0.25"/>
    <row r="40" spans="1:4" s="15" customFormat="1" ht="15.75" x14ac:dyDescent="0.25"/>
    <row r="42" spans="1:4" x14ac:dyDescent="0.2">
      <c r="B42" s="18" t="s">
        <v>25</v>
      </c>
    </row>
    <row r="43" spans="1:4" x14ac:dyDescent="0.2">
      <c r="B43" s="18" t="s">
        <v>25</v>
      </c>
    </row>
  </sheetData>
  <sheetProtection selectLockedCells="1"/>
  <mergeCells count="20">
    <mergeCell ref="B20:C20"/>
    <mergeCell ref="A34:C34"/>
    <mergeCell ref="A35:C35"/>
    <mergeCell ref="A36:C36"/>
    <mergeCell ref="B23:C23"/>
    <mergeCell ref="B24:C24"/>
    <mergeCell ref="B25:C25"/>
    <mergeCell ref="B26:C26"/>
    <mergeCell ref="B21:C21"/>
    <mergeCell ref="C12:D12"/>
    <mergeCell ref="B14:D14"/>
    <mergeCell ref="B16:C16"/>
    <mergeCell ref="B17:C17"/>
    <mergeCell ref="B2:D2"/>
    <mergeCell ref="C4:D4"/>
    <mergeCell ref="C6:D6"/>
    <mergeCell ref="B8:B10"/>
    <mergeCell ref="C8:D8"/>
    <mergeCell ref="C9:D9"/>
    <mergeCell ref="C10:D10"/>
  </mergeCells>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08DCB-A3D5-40D3-ACBE-57D05B65FE3D}">
  <sheetPr>
    <tabColor theme="9" tint="0.59999389629810485"/>
  </sheetPr>
  <dimension ref="A1:G24"/>
  <sheetViews>
    <sheetView showZeros="0" view="pageBreakPreview" zoomScaleNormal="100" zoomScaleSheetLayoutView="100" workbookViewId="0">
      <selection activeCell="K32" sqref="K32"/>
    </sheetView>
  </sheetViews>
  <sheetFormatPr defaultRowHeight="12.75" x14ac:dyDescent="0.2"/>
  <cols>
    <col min="1" max="1" width="4.140625" style="53" customWidth="1"/>
    <col min="2" max="2" width="42.85546875" style="54" customWidth="1"/>
    <col min="3" max="3" width="7.7109375" style="55" bestFit="1" customWidth="1"/>
    <col min="4" max="4" width="10.140625" style="56" bestFit="1" customWidth="1"/>
    <col min="5" max="5" width="10.28515625" style="57" bestFit="1" customWidth="1"/>
    <col min="6" max="6" width="13.5703125" style="63" bestFit="1" customWidth="1"/>
    <col min="7" max="7" width="9.140625" style="59"/>
    <col min="8" max="16384" width="9.140625" style="60"/>
  </cols>
  <sheetData>
    <row r="1" spans="1:7" s="38" customFormat="1" x14ac:dyDescent="0.2">
      <c r="A1" s="31" t="s">
        <v>226</v>
      </c>
      <c r="B1" s="32" t="s">
        <v>225</v>
      </c>
      <c r="C1" s="33"/>
      <c r="D1" s="34"/>
      <c r="E1" s="35"/>
      <c r="F1" s="36"/>
      <c r="G1" s="37"/>
    </row>
    <row r="2" spans="1:7" s="38" customFormat="1" x14ac:dyDescent="0.2">
      <c r="A2" s="31"/>
      <c r="B2" s="32"/>
      <c r="C2" s="33"/>
      <c r="D2" s="34"/>
      <c r="E2" s="35"/>
      <c r="F2" s="36"/>
      <c r="G2" s="37"/>
    </row>
    <row r="3" spans="1:7" s="38" customFormat="1" x14ac:dyDescent="0.2">
      <c r="A3" s="31" t="s">
        <v>29</v>
      </c>
      <c r="B3" s="32" t="s">
        <v>227</v>
      </c>
      <c r="C3" s="33"/>
      <c r="D3" s="34"/>
      <c r="E3" s="35"/>
      <c r="F3" s="52"/>
      <c r="G3" s="37"/>
    </row>
    <row r="4" spans="1:7" x14ac:dyDescent="0.2">
      <c r="F4" s="58"/>
    </row>
    <row r="5" spans="1:7" ht="38.25" x14ac:dyDescent="0.2">
      <c r="A5" s="53" t="s">
        <v>29</v>
      </c>
      <c r="B5" s="54" t="s">
        <v>230</v>
      </c>
      <c r="C5" s="55" t="s">
        <v>35</v>
      </c>
      <c r="D5" s="56">
        <v>1</v>
      </c>
      <c r="E5" s="88" t="s">
        <v>268</v>
      </c>
      <c r="F5" s="88" t="s">
        <v>268</v>
      </c>
    </row>
    <row r="6" spans="1:7" x14ac:dyDescent="0.2">
      <c r="F6" s="58">
        <f t="shared" ref="F6:F19" si="0">ROUND(E6*D6,2)</f>
        <v>0</v>
      </c>
    </row>
    <row r="7" spans="1:7" ht="38.25" x14ac:dyDescent="0.2">
      <c r="A7" s="53" t="s">
        <v>31</v>
      </c>
      <c r="B7" s="54" t="s">
        <v>228</v>
      </c>
      <c r="C7" s="55" t="s">
        <v>35</v>
      </c>
      <c r="D7" s="56">
        <v>1</v>
      </c>
      <c r="E7" s="88" t="s">
        <v>268</v>
      </c>
      <c r="F7" s="88" t="s">
        <v>268</v>
      </c>
    </row>
    <row r="8" spans="1:7" x14ac:dyDescent="0.2">
      <c r="F8" s="58">
        <f t="shared" si="0"/>
        <v>0</v>
      </c>
    </row>
    <row r="9" spans="1:7" ht="25.5" x14ac:dyDescent="0.2">
      <c r="A9" s="53" t="s">
        <v>33</v>
      </c>
      <c r="B9" s="54" t="s">
        <v>229</v>
      </c>
      <c r="C9" s="55" t="s">
        <v>35</v>
      </c>
      <c r="D9" s="56">
        <v>1</v>
      </c>
      <c r="E9" s="88" t="s">
        <v>268</v>
      </c>
      <c r="F9" s="88" t="s">
        <v>268</v>
      </c>
    </row>
    <row r="10" spans="1:7" x14ac:dyDescent="0.2">
      <c r="F10" s="58">
        <f t="shared" si="0"/>
        <v>0</v>
      </c>
    </row>
    <row r="11" spans="1:7" x14ac:dyDescent="0.2">
      <c r="A11" s="53" t="s">
        <v>42</v>
      </c>
      <c r="B11" s="54" t="s">
        <v>231</v>
      </c>
      <c r="C11" s="55" t="s">
        <v>35</v>
      </c>
      <c r="D11" s="56">
        <v>1</v>
      </c>
      <c r="E11" s="88" t="s">
        <v>268</v>
      </c>
      <c r="F11" s="88" t="s">
        <v>268</v>
      </c>
    </row>
    <row r="12" spans="1:7" x14ac:dyDescent="0.2">
      <c r="F12" s="58">
        <f t="shared" si="0"/>
        <v>0</v>
      </c>
    </row>
    <row r="13" spans="1:7" ht="25.5" x14ac:dyDescent="0.2">
      <c r="A13" s="53" t="s">
        <v>44</v>
      </c>
      <c r="B13" s="54" t="s">
        <v>232</v>
      </c>
      <c r="C13" s="55" t="s">
        <v>35</v>
      </c>
      <c r="D13" s="56">
        <v>1</v>
      </c>
      <c r="E13" s="88" t="s">
        <v>268</v>
      </c>
      <c r="F13" s="88" t="s">
        <v>268</v>
      </c>
    </row>
    <row r="14" spans="1:7" x14ac:dyDescent="0.2">
      <c r="F14" s="58">
        <f t="shared" si="0"/>
        <v>0</v>
      </c>
    </row>
    <row r="15" spans="1:7" ht="25.5" x14ac:dyDescent="0.2">
      <c r="A15" s="53" t="s">
        <v>46</v>
      </c>
      <c r="B15" s="54" t="s">
        <v>233</v>
      </c>
      <c r="C15" s="55" t="s">
        <v>35</v>
      </c>
      <c r="D15" s="56">
        <v>10</v>
      </c>
      <c r="E15" s="88" t="s">
        <v>268</v>
      </c>
      <c r="F15" s="88" t="s">
        <v>268</v>
      </c>
    </row>
    <row r="16" spans="1:7" x14ac:dyDescent="0.2">
      <c r="F16" s="58">
        <f t="shared" si="0"/>
        <v>0</v>
      </c>
    </row>
    <row r="17" spans="1:7" s="38" customFormat="1" ht="25.5" x14ac:dyDescent="0.2">
      <c r="A17" s="53" t="s">
        <v>48</v>
      </c>
      <c r="B17" s="54" t="s">
        <v>163</v>
      </c>
      <c r="C17" s="55" t="s">
        <v>55</v>
      </c>
      <c r="D17" s="56">
        <v>2</v>
      </c>
      <c r="E17" s="88" t="s">
        <v>268</v>
      </c>
      <c r="F17" s="88" t="s">
        <v>268</v>
      </c>
      <c r="G17" s="37"/>
    </row>
    <row r="18" spans="1:7" s="38" customFormat="1" x14ac:dyDescent="0.2">
      <c r="A18" s="53"/>
      <c r="B18" s="54" t="s">
        <v>164</v>
      </c>
      <c r="C18" s="55" t="s">
        <v>35</v>
      </c>
      <c r="D18" s="56">
        <v>1</v>
      </c>
      <c r="E18" s="88" t="s">
        <v>268</v>
      </c>
      <c r="F18" s="88" t="s">
        <v>268</v>
      </c>
      <c r="G18" s="37"/>
    </row>
    <row r="19" spans="1:7" s="38" customFormat="1" x14ac:dyDescent="0.2">
      <c r="A19" s="53"/>
      <c r="B19" s="54"/>
      <c r="C19" s="55"/>
      <c r="D19" s="56"/>
      <c r="E19" s="57"/>
      <c r="F19" s="58">
        <f t="shared" si="0"/>
        <v>0</v>
      </c>
      <c r="G19" s="37"/>
    </row>
    <row r="20" spans="1:7" s="38" customFormat="1" ht="25.5" x14ac:dyDescent="0.2">
      <c r="A20" s="53">
        <v>8</v>
      </c>
      <c r="B20" s="54" t="s">
        <v>165</v>
      </c>
      <c r="C20" s="55" t="s">
        <v>55</v>
      </c>
      <c r="D20" s="56">
        <v>2</v>
      </c>
      <c r="E20" s="88" t="s">
        <v>268</v>
      </c>
      <c r="F20" s="88" t="s">
        <v>268</v>
      </c>
      <c r="G20" s="37"/>
    </row>
    <row r="21" spans="1:7" s="38" customFormat="1" x14ac:dyDescent="0.2">
      <c r="A21" s="53"/>
      <c r="B21" s="54" t="s">
        <v>164</v>
      </c>
      <c r="C21" s="55" t="s">
        <v>35</v>
      </c>
      <c r="D21" s="56">
        <v>1</v>
      </c>
      <c r="E21" s="88" t="s">
        <v>268</v>
      </c>
      <c r="F21" s="88" t="s">
        <v>268</v>
      </c>
      <c r="G21" s="37"/>
    </row>
    <row r="22" spans="1:7" s="38" customFormat="1" x14ac:dyDescent="0.2">
      <c r="A22" s="53"/>
      <c r="B22" s="54"/>
      <c r="C22" s="55"/>
      <c r="D22" s="56"/>
      <c r="E22" s="57"/>
      <c r="F22" s="58"/>
      <c r="G22" s="37"/>
    </row>
    <row r="23" spans="1:7" s="45" customFormat="1" ht="13.5" thickBot="1" x14ac:dyDescent="0.25">
      <c r="A23" s="39"/>
      <c r="B23" s="40" t="s">
        <v>166</v>
      </c>
      <c r="C23" s="41"/>
      <c r="D23" s="42"/>
      <c r="E23" s="43"/>
      <c r="F23" s="173" t="s">
        <v>268</v>
      </c>
    </row>
    <row r="24" spans="1:7" s="38" customFormat="1" ht="13.5" thickTop="1" x14ac:dyDescent="0.2">
      <c r="A24" s="53"/>
      <c r="B24" s="54"/>
      <c r="C24" s="55"/>
      <c r="D24" s="56"/>
      <c r="E24" s="57"/>
      <c r="F24" s="58"/>
      <c r="G24" s="37"/>
    </row>
  </sheetData>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1B2F1-2680-4A42-84B2-022A134C6DD9}">
  <sheetPr>
    <tabColor theme="0" tint="-0.249977111117893"/>
  </sheetPr>
  <dimension ref="A1:J40"/>
  <sheetViews>
    <sheetView view="pageBreakPreview" zoomScaleNormal="100" zoomScaleSheetLayoutView="100" workbookViewId="0">
      <selection activeCell="D36" sqref="D36"/>
    </sheetView>
  </sheetViews>
  <sheetFormatPr defaultColWidth="9.42578125" defaultRowHeight="12.75" x14ac:dyDescent="0.2"/>
  <cols>
    <col min="1" max="1" width="4.140625" style="170" customWidth="1"/>
    <col min="2" max="2" width="78.7109375" style="141" customWidth="1"/>
    <col min="3" max="7" width="9.7109375" style="142" customWidth="1"/>
    <col min="8" max="8" width="18.42578125" style="142" customWidth="1"/>
    <col min="9" max="9" width="20.5703125" style="142" hidden="1" customWidth="1"/>
    <col min="10" max="10" width="0.140625" style="142" hidden="1" customWidth="1"/>
    <col min="11" max="11" width="9.7109375" style="142" customWidth="1"/>
    <col min="12" max="256" width="9.42578125" style="142"/>
    <col min="257" max="257" width="4.140625" style="142" customWidth="1"/>
    <col min="258" max="258" width="95.28515625" style="142" customWidth="1"/>
    <col min="259" max="263" width="9.7109375" style="142" customWidth="1"/>
    <col min="264" max="264" width="18.42578125" style="142" customWidth="1"/>
    <col min="265" max="266" width="0" style="142" hidden="1" customWidth="1"/>
    <col min="267" max="267" width="9.7109375" style="142" customWidth="1"/>
    <col min="268" max="512" width="9.42578125" style="142"/>
    <col min="513" max="513" width="4.140625" style="142" customWidth="1"/>
    <col min="514" max="514" width="95.28515625" style="142" customWidth="1"/>
    <col min="515" max="519" width="9.7109375" style="142" customWidth="1"/>
    <col min="520" max="520" width="18.42578125" style="142" customWidth="1"/>
    <col min="521" max="522" width="0" style="142" hidden="1" customWidth="1"/>
    <col min="523" max="523" width="9.7109375" style="142" customWidth="1"/>
    <col min="524" max="768" width="9.42578125" style="142"/>
    <col min="769" max="769" width="4.140625" style="142" customWidth="1"/>
    <col min="770" max="770" width="95.28515625" style="142" customWidth="1"/>
    <col min="771" max="775" width="9.7109375" style="142" customWidth="1"/>
    <col min="776" max="776" width="18.42578125" style="142" customWidth="1"/>
    <col min="777" max="778" width="0" style="142" hidden="1" customWidth="1"/>
    <col min="779" max="779" width="9.7109375" style="142" customWidth="1"/>
    <col min="780" max="1024" width="9.42578125" style="142"/>
    <col min="1025" max="1025" width="4.140625" style="142" customWidth="1"/>
    <col min="1026" max="1026" width="95.28515625" style="142" customWidth="1"/>
    <col min="1027" max="1031" width="9.7109375" style="142" customWidth="1"/>
    <col min="1032" max="1032" width="18.42578125" style="142" customWidth="1"/>
    <col min="1033" max="1034" width="0" style="142" hidden="1" customWidth="1"/>
    <col min="1035" max="1035" width="9.7109375" style="142" customWidth="1"/>
    <col min="1036" max="1280" width="9.42578125" style="142"/>
    <col min="1281" max="1281" width="4.140625" style="142" customWidth="1"/>
    <col min="1282" max="1282" width="95.28515625" style="142" customWidth="1"/>
    <col min="1283" max="1287" width="9.7109375" style="142" customWidth="1"/>
    <col min="1288" max="1288" width="18.42578125" style="142" customWidth="1"/>
    <col min="1289" max="1290" width="0" style="142" hidden="1" customWidth="1"/>
    <col min="1291" max="1291" width="9.7109375" style="142" customWidth="1"/>
    <col min="1292" max="1536" width="9.42578125" style="142"/>
    <col min="1537" max="1537" width="4.140625" style="142" customWidth="1"/>
    <col min="1538" max="1538" width="95.28515625" style="142" customWidth="1"/>
    <col min="1539" max="1543" width="9.7109375" style="142" customWidth="1"/>
    <col min="1544" max="1544" width="18.42578125" style="142" customWidth="1"/>
    <col min="1545" max="1546" width="0" style="142" hidden="1" customWidth="1"/>
    <col min="1547" max="1547" width="9.7109375" style="142" customWidth="1"/>
    <col min="1548" max="1792" width="9.42578125" style="142"/>
    <col min="1793" max="1793" width="4.140625" style="142" customWidth="1"/>
    <col min="1794" max="1794" width="95.28515625" style="142" customWidth="1"/>
    <col min="1795" max="1799" width="9.7109375" style="142" customWidth="1"/>
    <col min="1800" max="1800" width="18.42578125" style="142" customWidth="1"/>
    <col min="1801" max="1802" width="0" style="142" hidden="1" customWidth="1"/>
    <col min="1803" max="1803" width="9.7109375" style="142" customWidth="1"/>
    <col min="1804" max="2048" width="9.42578125" style="142"/>
    <col min="2049" max="2049" width="4.140625" style="142" customWidth="1"/>
    <col min="2050" max="2050" width="95.28515625" style="142" customWidth="1"/>
    <col min="2051" max="2055" width="9.7109375" style="142" customWidth="1"/>
    <col min="2056" max="2056" width="18.42578125" style="142" customWidth="1"/>
    <col min="2057" max="2058" width="0" style="142" hidden="1" customWidth="1"/>
    <col min="2059" max="2059" width="9.7109375" style="142" customWidth="1"/>
    <col min="2060" max="2304" width="9.42578125" style="142"/>
    <col min="2305" max="2305" width="4.140625" style="142" customWidth="1"/>
    <col min="2306" max="2306" width="95.28515625" style="142" customWidth="1"/>
    <col min="2307" max="2311" width="9.7109375" style="142" customWidth="1"/>
    <col min="2312" max="2312" width="18.42578125" style="142" customWidth="1"/>
    <col min="2313" max="2314" width="0" style="142" hidden="1" customWidth="1"/>
    <col min="2315" max="2315" width="9.7109375" style="142" customWidth="1"/>
    <col min="2316" max="2560" width="9.42578125" style="142"/>
    <col min="2561" max="2561" width="4.140625" style="142" customWidth="1"/>
    <col min="2562" max="2562" width="95.28515625" style="142" customWidth="1"/>
    <col min="2563" max="2567" width="9.7109375" style="142" customWidth="1"/>
    <col min="2568" max="2568" width="18.42578125" style="142" customWidth="1"/>
    <col min="2569" max="2570" width="0" style="142" hidden="1" customWidth="1"/>
    <col min="2571" max="2571" width="9.7109375" style="142" customWidth="1"/>
    <col min="2572" max="2816" width="9.42578125" style="142"/>
    <col min="2817" max="2817" width="4.140625" style="142" customWidth="1"/>
    <col min="2818" max="2818" width="95.28515625" style="142" customWidth="1"/>
    <col min="2819" max="2823" width="9.7109375" style="142" customWidth="1"/>
    <col min="2824" max="2824" width="18.42578125" style="142" customWidth="1"/>
    <col min="2825" max="2826" width="0" style="142" hidden="1" customWidth="1"/>
    <col min="2827" max="2827" width="9.7109375" style="142" customWidth="1"/>
    <col min="2828" max="3072" width="9.42578125" style="142"/>
    <col min="3073" max="3073" width="4.140625" style="142" customWidth="1"/>
    <col min="3074" max="3074" width="95.28515625" style="142" customWidth="1"/>
    <col min="3075" max="3079" width="9.7109375" style="142" customWidth="1"/>
    <col min="3080" max="3080" width="18.42578125" style="142" customWidth="1"/>
    <col min="3081" max="3082" width="0" style="142" hidden="1" customWidth="1"/>
    <col min="3083" max="3083" width="9.7109375" style="142" customWidth="1"/>
    <col min="3084" max="3328" width="9.42578125" style="142"/>
    <col min="3329" max="3329" width="4.140625" style="142" customWidth="1"/>
    <col min="3330" max="3330" width="95.28515625" style="142" customWidth="1"/>
    <col min="3331" max="3335" width="9.7109375" style="142" customWidth="1"/>
    <col min="3336" max="3336" width="18.42578125" style="142" customWidth="1"/>
    <col min="3337" max="3338" width="0" style="142" hidden="1" customWidth="1"/>
    <col min="3339" max="3339" width="9.7109375" style="142" customWidth="1"/>
    <col min="3340" max="3584" width="9.42578125" style="142"/>
    <col min="3585" max="3585" width="4.140625" style="142" customWidth="1"/>
    <col min="3586" max="3586" width="95.28515625" style="142" customWidth="1"/>
    <col min="3587" max="3591" width="9.7109375" style="142" customWidth="1"/>
    <col min="3592" max="3592" width="18.42578125" style="142" customWidth="1"/>
    <col min="3593" max="3594" width="0" style="142" hidden="1" customWidth="1"/>
    <col min="3595" max="3595" width="9.7109375" style="142" customWidth="1"/>
    <col min="3596" max="3840" width="9.42578125" style="142"/>
    <col min="3841" max="3841" width="4.140625" style="142" customWidth="1"/>
    <col min="3842" max="3842" width="95.28515625" style="142" customWidth="1"/>
    <col min="3843" max="3847" width="9.7109375" style="142" customWidth="1"/>
    <col min="3848" max="3848" width="18.42578125" style="142" customWidth="1"/>
    <col min="3849" max="3850" width="0" style="142" hidden="1" customWidth="1"/>
    <col min="3851" max="3851" width="9.7109375" style="142" customWidth="1"/>
    <col min="3852" max="4096" width="9.42578125" style="142"/>
    <col min="4097" max="4097" width="4.140625" style="142" customWidth="1"/>
    <col min="4098" max="4098" width="95.28515625" style="142" customWidth="1"/>
    <col min="4099" max="4103" width="9.7109375" style="142" customWidth="1"/>
    <col min="4104" max="4104" width="18.42578125" style="142" customWidth="1"/>
    <col min="4105" max="4106" width="0" style="142" hidden="1" customWidth="1"/>
    <col min="4107" max="4107" width="9.7109375" style="142" customWidth="1"/>
    <col min="4108" max="4352" width="9.42578125" style="142"/>
    <col min="4353" max="4353" width="4.140625" style="142" customWidth="1"/>
    <col min="4354" max="4354" width="95.28515625" style="142" customWidth="1"/>
    <col min="4355" max="4359" width="9.7109375" style="142" customWidth="1"/>
    <col min="4360" max="4360" width="18.42578125" style="142" customWidth="1"/>
    <col min="4361" max="4362" width="0" style="142" hidden="1" customWidth="1"/>
    <col min="4363" max="4363" width="9.7109375" style="142" customWidth="1"/>
    <col min="4364" max="4608" width="9.42578125" style="142"/>
    <col min="4609" max="4609" width="4.140625" style="142" customWidth="1"/>
    <col min="4610" max="4610" width="95.28515625" style="142" customWidth="1"/>
    <col min="4611" max="4615" width="9.7109375" style="142" customWidth="1"/>
    <col min="4616" max="4616" width="18.42578125" style="142" customWidth="1"/>
    <col min="4617" max="4618" width="0" style="142" hidden="1" customWidth="1"/>
    <col min="4619" max="4619" width="9.7109375" style="142" customWidth="1"/>
    <col min="4620" max="4864" width="9.42578125" style="142"/>
    <col min="4865" max="4865" width="4.140625" style="142" customWidth="1"/>
    <col min="4866" max="4866" width="95.28515625" style="142" customWidth="1"/>
    <col min="4867" max="4871" width="9.7109375" style="142" customWidth="1"/>
    <col min="4872" max="4872" width="18.42578125" style="142" customWidth="1"/>
    <col min="4873" max="4874" width="0" style="142" hidden="1" customWidth="1"/>
    <col min="4875" max="4875" width="9.7109375" style="142" customWidth="1"/>
    <col min="4876" max="5120" width="9.42578125" style="142"/>
    <col min="5121" max="5121" width="4.140625" style="142" customWidth="1"/>
    <col min="5122" max="5122" width="95.28515625" style="142" customWidth="1"/>
    <col min="5123" max="5127" width="9.7109375" style="142" customWidth="1"/>
    <col min="5128" max="5128" width="18.42578125" style="142" customWidth="1"/>
    <col min="5129" max="5130" width="0" style="142" hidden="1" customWidth="1"/>
    <col min="5131" max="5131" width="9.7109375" style="142" customWidth="1"/>
    <col min="5132" max="5376" width="9.42578125" style="142"/>
    <col min="5377" max="5377" width="4.140625" style="142" customWidth="1"/>
    <col min="5378" max="5378" width="95.28515625" style="142" customWidth="1"/>
    <col min="5379" max="5383" width="9.7109375" style="142" customWidth="1"/>
    <col min="5384" max="5384" width="18.42578125" style="142" customWidth="1"/>
    <col min="5385" max="5386" width="0" style="142" hidden="1" customWidth="1"/>
    <col min="5387" max="5387" width="9.7109375" style="142" customWidth="1"/>
    <col min="5388" max="5632" width="9.42578125" style="142"/>
    <col min="5633" max="5633" width="4.140625" style="142" customWidth="1"/>
    <col min="5634" max="5634" width="95.28515625" style="142" customWidth="1"/>
    <col min="5635" max="5639" width="9.7109375" style="142" customWidth="1"/>
    <col min="5640" max="5640" width="18.42578125" style="142" customWidth="1"/>
    <col min="5641" max="5642" width="0" style="142" hidden="1" customWidth="1"/>
    <col min="5643" max="5643" width="9.7109375" style="142" customWidth="1"/>
    <col min="5644" max="5888" width="9.42578125" style="142"/>
    <col min="5889" max="5889" width="4.140625" style="142" customWidth="1"/>
    <col min="5890" max="5890" width="95.28515625" style="142" customWidth="1"/>
    <col min="5891" max="5895" width="9.7109375" style="142" customWidth="1"/>
    <col min="5896" max="5896" width="18.42578125" style="142" customWidth="1"/>
    <col min="5897" max="5898" width="0" style="142" hidden="1" customWidth="1"/>
    <col min="5899" max="5899" width="9.7109375" style="142" customWidth="1"/>
    <col min="5900" max="6144" width="9.42578125" style="142"/>
    <col min="6145" max="6145" width="4.140625" style="142" customWidth="1"/>
    <col min="6146" max="6146" width="95.28515625" style="142" customWidth="1"/>
    <col min="6147" max="6151" width="9.7109375" style="142" customWidth="1"/>
    <col min="6152" max="6152" width="18.42578125" style="142" customWidth="1"/>
    <col min="6153" max="6154" width="0" style="142" hidden="1" customWidth="1"/>
    <col min="6155" max="6155" width="9.7109375" style="142" customWidth="1"/>
    <col min="6156" max="6400" width="9.42578125" style="142"/>
    <col min="6401" max="6401" width="4.140625" style="142" customWidth="1"/>
    <col min="6402" max="6402" width="95.28515625" style="142" customWidth="1"/>
    <col min="6403" max="6407" width="9.7109375" style="142" customWidth="1"/>
    <col min="6408" max="6408" width="18.42578125" style="142" customWidth="1"/>
    <col min="6409" max="6410" width="0" style="142" hidden="1" customWidth="1"/>
    <col min="6411" max="6411" width="9.7109375" style="142" customWidth="1"/>
    <col min="6412" max="6656" width="9.42578125" style="142"/>
    <col min="6657" max="6657" width="4.140625" style="142" customWidth="1"/>
    <col min="6658" max="6658" width="95.28515625" style="142" customWidth="1"/>
    <col min="6659" max="6663" width="9.7109375" style="142" customWidth="1"/>
    <col min="6664" max="6664" width="18.42578125" style="142" customWidth="1"/>
    <col min="6665" max="6666" width="0" style="142" hidden="1" customWidth="1"/>
    <col min="6667" max="6667" width="9.7109375" style="142" customWidth="1"/>
    <col min="6668" max="6912" width="9.42578125" style="142"/>
    <col min="6913" max="6913" width="4.140625" style="142" customWidth="1"/>
    <col min="6914" max="6914" width="95.28515625" style="142" customWidth="1"/>
    <col min="6915" max="6919" width="9.7109375" style="142" customWidth="1"/>
    <col min="6920" max="6920" width="18.42578125" style="142" customWidth="1"/>
    <col min="6921" max="6922" width="0" style="142" hidden="1" customWidth="1"/>
    <col min="6923" max="6923" width="9.7109375" style="142" customWidth="1"/>
    <col min="6924" max="7168" width="9.42578125" style="142"/>
    <col min="7169" max="7169" width="4.140625" style="142" customWidth="1"/>
    <col min="7170" max="7170" width="95.28515625" style="142" customWidth="1"/>
    <col min="7171" max="7175" width="9.7109375" style="142" customWidth="1"/>
    <col min="7176" max="7176" width="18.42578125" style="142" customWidth="1"/>
    <col min="7177" max="7178" width="0" style="142" hidden="1" customWidth="1"/>
    <col min="7179" max="7179" width="9.7109375" style="142" customWidth="1"/>
    <col min="7180" max="7424" width="9.42578125" style="142"/>
    <col min="7425" max="7425" width="4.140625" style="142" customWidth="1"/>
    <col min="7426" max="7426" width="95.28515625" style="142" customWidth="1"/>
    <col min="7427" max="7431" width="9.7109375" style="142" customWidth="1"/>
    <col min="7432" max="7432" width="18.42578125" style="142" customWidth="1"/>
    <col min="7433" max="7434" width="0" style="142" hidden="1" customWidth="1"/>
    <col min="7435" max="7435" width="9.7109375" style="142" customWidth="1"/>
    <col min="7436" max="7680" width="9.42578125" style="142"/>
    <col min="7681" max="7681" width="4.140625" style="142" customWidth="1"/>
    <col min="7682" max="7682" width="95.28515625" style="142" customWidth="1"/>
    <col min="7683" max="7687" width="9.7109375" style="142" customWidth="1"/>
    <col min="7688" max="7688" width="18.42578125" style="142" customWidth="1"/>
    <col min="7689" max="7690" width="0" style="142" hidden="1" customWidth="1"/>
    <col min="7691" max="7691" width="9.7109375" style="142" customWidth="1"/>
    <col min="7692" max="7936" width="9.42578125" style="142"/>
    <col min="7937" max="7937" width="4.140625" style="142" customWidth="1"/>
    <col min="7938" max="7938" width="95.28515625" style="142" customWidth="1"/>
    <col min="7939" max="7943" width="9.7109375" style="142" customWidth="1"/>
    <col min="7944" max="7944" width="18.42578125" style="142" customWidth="1"/>
    <col min="7945" max="7946" width="0" style="142" hidden="1" customWidth="1"/>
    <col min="7947" max="7947" width="9.7109375" style="142" customWidth="1"/>
    <col min="7948" max="8192" width="9.42578125" style="142"/>
    <col min="8193" max="8193" width="4.140625" style="142" customWidth="1"/>
    <col min="8194" max="8194" width="95.28515625" style="142" customWidth="1"/>
    <col min="8195" max="8199" width="9.7109375" style="142" customWidth="1"/>
    <col min="8200" max="8200" width="18.42578125" style="142" customWidth="1"/>
    <col min="8201" max="8202" width="0" style="142" hidden="1" customWidth="1"/>
    <col min="8203" max="8203" width="9.7109375" style="142" customWidth="1"/>
    <col min="8204" max="8448" width="9.42578125" style="142"/>
    <col min="8449" max="8449" width="4.140625" style="142" customWidth="1"/>
    <col min="8450" max="8450" width="95.28515625" style="142" customWidth="1"/>
    <col min="8451" max="8455" width="9.7109375" style="142" customWidth="1"/>
    <col min="8456" max="8456" width="18.42578125" style="142" customWidth="1"/>
    <col min="8457" max="8458" width="0" style="142" hidden="1" customWidth="1"/>
    <col min="8459" max="8459" width="9.7109375" style="142" customWidth="1"/>
    <col min="8460" max="8704" width="9.42578125" style="142"/>
    <col min="8705" max="8705" width="4.140625" style="142" customWidth="1"/>
    <col min="8706" max="8706" width="95.28515625" style="142" customWidth="1"/>
    <col min="8707" max="8711" width="9.7109375" style="142" customWidth="1"/>
    <col min="8712" max="8712" width="18.42578125" style="142" customWidth="1"/>
    <col min="8713" max="8714" width="0" style="142" hidden="1" customWidth="1"/>
    <col min="8715" max="8715" width="9.7109375" style="142" customWidth="1"/>
    <col min="8716" max="8960" width="9.42578125" style="142"/>
    <col min="8961" max="8961" width="4.140625" style="142" customWidth="1"/>
    <col min="8962" max="8962" width="95.28515625" style="142" customWidth="1"/>
    <col min="8963" max="8967" width="9.7109375" style="142" customWidth="1"/>
    <col min="8968" max="8968" width="18.42578125" style="142" customWidth="1"/>
    <col min="8969" max="8970" width="0" style="142" hidden="1" customWidth="1"/>
    <col min="8971" max="8971" width="9.7109375" style="142" customWidth="1"/>
    <col min="8972" max="9216" width="9.42578125" style="142"/>
    <col min="9217" max="9217" width="4.140625" style="142" customWidth="1"/>
    <col min="9218" max="9218" width="95.28515625" style="142" customWidth="1"/>
    <col min="9219" max="9223" width="9.7109375" style="142" customWidth="1"/>
    <col min="9224" max="9224" width="18.42578125" style="142" customWidth="1"/>
    <col min="9225" max="9226" width="0" style="142" hidden="1" customWidth="1"/>
    <col min="9227" max="9227" width="9.7109375" style="142" customWidth="1"/>
    <col min="9228" max="9472" width="9.42578125" style="142"/>
    <col min="9473" max="9473" width="4.140625" style="142" customWidth="1"/>
    <col min="9474" max="9474" width="95.28515625" style="142" customWidth="1"/>
    <col min="9475" max="9479" width="9.7109375" style="142" customWidth="1"/>
    <col min="9480" max="9480" width="18.42578125" style="142" customWidth="1"/>
    <col min="9481" max="9482" width="0" style="142" hidden="1" customWidth="1"/>
    <col min="9483" max="9483" width="9.7109375" style="142" customWidth="1"/>
    <col min="9484" max="9728" width="9.42578125" style="142"/>
    <col min="9729" max="9729" width="4.140625" style="142" customWidth="1"/>
    <col min="9730" max="9730" width="95.28515625" style="142" customWidth="1"/>
    <col min="9731" max="9735" width="9.7109375" style="142" customWidth="1"/>
    <col min="9736" max="9736" width="18.42578125" style="142" customWidth="1"/>
    <col min="9737" max="9738" width="0" style="142" hidden="1" customWidth="1"/>
    <col min="9739" max="9739" width="9.7109375" style="142" customWidth="1"/>
    <col min="9740" max="9984" width="9.42578125" style="142"/>
    <col min="9985" max="9985" width="4.140625" style="142" customWidth="1"/>
    <col min="9986" max="9986" width="95.28515625" style="142" customWidth="1"/>
    <col min="9987" max="9991" width="9.7109375" style="142" customWidth="1"/>
    <col min="9992" max="9992" width="18.42578125" style="142" customWidth="1"/>
    <col min="9993" max="9994" width="0" style="142" hidden="1" customWidth="1"/>
    <col min="9995" max="9995" width="9.7109375" style="142" customWidth="1"/>
    <col min="9996" max="10240" width="9.42578125" style="142"/>
    <col min="10241" max="10241" width="4.140625" style="142" customWidth="1"/>
    <col min="10242" max="10242" width="95.28515625" style="142" customWidth="1"/>
    <col min="10243" max="10247" width="9.7109375" style="142" customWidth="1"/>
    <col min="10248" max="10248" width="18.42578125" style="142" customWidth="1"/>
    <col min="10249" max="10250" width="0" style="142" hidden="1" customWidth="1"/>
    <col min="10251" max="10251" width="9.7109375" style="142" customWidth="1"/>
    <col min="10252" max="10496" width="9.42578125" style="142"/>
    <col min="10497" max="10497" width="4.140625" style="142" customWidth="1"/>
    <col min="10498" max="10498" width="95.28515625" style="142" customWidth="1"/>
    <col min="10499" max="10503" width="9.7109375" style="142" customWidth="1"/>
    <col min="10504" max="10504" width="18.42578125" style="142" customWidth="1"/>
    <col min="10505" max="10506" width="0" style="142" hidden="1" customWidth="1"/>
    <col min="10507" max="10507" width="9.7109375" style="142" customWidth="1"/>
    <col min="10508" max="10752" width="9.42578125" style="142"/>
    <col min="10753" max="10753" width="4.140625" style="142" customWidth="1"/>
    <col min="10754" max="10754" width="95.28515625" style="142" customWidth="1"/>
    <col min="10755" max="10759" width="9.7109375" style="142" customWidth="1"/>
    <col min="10760" max="10760" width="18.42578125" style="142" customWidth="1"/>
    <col min="10761" max="10762" width="0" style="142" hidden="1" customWidth="1"/>
    <col min="10763" max="10763" width="9.7109375" style="142" customWidth="1"/>
    <col min="10764" max="11008" width="9.42578125" style="142"/>
    <col min="11009" max="11009" width="4.140625" style="142" customWidth="1"/>
    <col min="11010" max="11010" width="95.28515625" style="142" customWidth="1"/>
    <col min="11011" max="11015" width="9.7109375" style="142" customWidth="1"/>
    <col min="11016" max="11016" width="18.42578125" style="142" customWidth="1"/>
    <col min="11017" max="11018" width="0" style="142" hidden="1" customWidth="1"/>
    <col min="11019" max="11019" width="9.7109375" style="142" customWidth="1"/>
    <col min="11020" max="11264" width="9.42578125" style="142"/>
    <col min="11265" max="11265" width="4.140625" style="142" customWidth="1"/>
    <col min="11266" max="11266" width="95.28515625" style="142" customWidth="1"/>
    <col min="11267" max="11271" width="9.7109375" style="142" customWidth="1"/>
    <col min="11272" max="11272" width="18.42578125" style="142" customWidth="1"/>
    <col min="11273" max="11274" width="0" style="142" hidden="1" customWidth="1"/>
    <col min="11275" max="11275" width="9.7109375" style="142" customWidth="1"/>
    <col min="11276" max="11520" width="9.42578125" style="142"/>
    <col min="11521" max="11521" width="4.140625" style="142" customWidth="1"/>
    <col min="11522" max="11522" width="95.28515625" style="142" customWidth="1"/>
    <col min="11523" max="11527" width="9.7109375" style="142" customWidth="1"/>
    <col min="11528" max="11528" width="18.42578125" style="142" customWidth="1"/>
    <col min="11529" max="11530" width="0" style="142" hidden="1" customWidth="1"/>
    <col min="11531" max="11531" width="9.7109375" style="142" customWidth="1"/>
    <col min="11532" max="11776" width="9.42578125" style="142"/>
    <col min="11777" max="11777" width="4.140625" style="142" customWidth="1"/>
    <col min="11778" max="11778" width="95.28515625" style="142" customWidth="1"/>
    <col min="11779" max="11783" width="9.7109375" style="142" customWidth="1"/>
    <col min="11784" max="11784" width="18.42578125" style="142" customWidth="1"/>
    <col min="11785" max="11786" width="0" style="142" hidden="1" customWidth="1"/>
    <col min="11787" max="11787" width="9.7109375" style="142" customWidth="1"/>
    <col min="11788" max="12032" width="9.42578125" style="142"/>
    <col min="12033" max="12033" width="4.140625" style="142" customWidth="1"/>
    <col min="12034" max="12034" width="95.28515625" style="142" customWidth="1"/>
    <col min="12035" max="12039" width="9.7109375" style="142" customWidth="1"/>
    <col min="12040" max="12040" width="18.42578125" style="142" customWidth="1"/>
    <col min="12041" max="12042" width="0" style="142" hidden="1" customWidth="1"/>
    <col min="12043" max="12043" width="9.7109375" style="142" customWidth="1"/>
    <col min="12044" max="12288" width="9.42578125" style="142"/>
    <col min="12289" max="12289" width="4.140625" style="142" customWidth="1"/>
    <col min="12290" max="12290" width="95.28515625" style="142" customWidth="1"/>
    <col min="12291" max="12295" width="9.7109375" style="142" customWidth="1"/>
    <col min="12296" max="12296" width="18.42578125" style="142" customWidth="1"/>
    <col min="12297" max="12298" width="0" style="142" hidden="1" customWidth="1"/>
    <col min="12299" max="12299" width="9.7109375" style="142" customWidth="1"/>
    <col min="12300" max="12544" width="9.42578125" style="142"/>
    <col min="12545" max="12545" width="4.140625" style="142" customWidth="1"/>
    <col min="12546" max="12546" width="95.28515625" style="142" customWidth="1"/>
    <col min="12547" max="12551" width="9.7109375" style="142" customWidth="1"/>
    <col min="12552" max="12552" width="18.42578125" style="142" customWidth="1"/>
    <col min="12553" max="12554" width="0" style="142" hidden="1" customWidth="1"/>
    <col min="12555" max="12555" width="9.7109375" style="142" customWidth="1"/>
    <col min="12556" max="12800" width="9.42578125" style="142"/>
    <col min="12801" max="12801" width="4.140625" style="142" customWidth="1"/>
    <col min="12802" max="12802" width="95.28515625" style="142" customWidth="1"/>
    <col min="12803" max="12807" width="9.7109375" style="142" customWidth="1"/>
    <col min="12808" max="12808" width="18.42578125" style="142" customWidth="1"/>
    <col min="12809" max="12810" width="0" style="142" hidden="1" customWidth="1"/>
    <col min="12811" max="12811" width="9.7109375" style="142" customWidth="1"/>
    <col min="12812" max="13056" width="9.42578125" style="142"/>
    <col min="13057" max="13057" width="4.140625" style="142" customWidth="1"/>
    <col min="13058" max="13058" width="95.28515625" style="142" customWidth="1"/>
    <col min="13059" max="13063" width="9.7109375" style="142" customWidth="1"/>
    <col min="13064" max="13064" width="18.42578125" style="142" customWidth="1"/>
    <col min="13065" max="13066" width="0" style="142" hidden="1" customWidth="1"/>
    <col min="13067" max="13067" width="9.7109375" style="142" customWidth="1"/>
    <col min="13068" max="13312" width="9.42578125" style="142"/>
    <col min="13313" max="13313" width="4.140625" style="142" customWidth="1"/>
    <col min="13314" max="13314" width="95.28515625" style="142" customWidth="1"/>
    <col min="13315" max="13319" width="9.7109375" style="142" customWidth="1"/>
    <col min="13320" max="13320" width="18.42578125" style="142" customWidth="1"/>
    <col min="13321" max="13322" width="0" style="142" hidden="1" customWidth="1"/>
    <col min="13323" max="13323" width="9.7109375" style="142" customWidth="1"/>
    <col min="13324" max="13568" width="9.42578125" style="142"/>
    <col min="13569" max="13569" width="4.140625" style="142" customWidth="1"/>
    <col min="13570" max="13570" width="95.28515625" style="142" customWidth="1"/>
    <col min="13571" max="13575" width="9.7109375" style="142" customWidth="1"/>
    <col min="13576" max="13576" width="18.42578125" style="142" customWidth="1"/>
    <col min="13577" max="13578" width="0" style="142" hidden="1" customWidth="1"/>
    <col min="13579" max="13579" width="9.7109375" style="142" customWidth="1"/>
    <col min="13580" max="13824" width="9.42578125" style="142"/>
    <col min="13825" max="13825" width="4.140625" style="142" customWidth="1"/>
    <col min="13826" max="13826" width="95.28515625" style="142" customWidth="1"/>
    <col min="13827" max="13831" width="9.7109375" style="142" customWidth="1"/>
    <col min="13832" max="13832" width="18.42578125" style="142" customWidth="1"/>
    <col min="13833" max="13834" width="0" style="142" hidden="1" customWidth="1"/>
    <col min="13835" max="13835" width="9.7109375" style="142" customWidth="1"/>
    <col min="13836" max="14080" width="9.42578125" style="142"/>
    <col min="14081" max="14081" width="4.140625" style="142" customWidth="1"/>
    <col min="14082" max="14082" width="95.28515625" style="142" customWidth="1"/>
    <col min="14083" max="14087" width="9.7109375" style="142" customWidth="1"/>
    <col min="14088" max="14088" width="18.42578125" style="142" customWidth="1"/>
    <col min="14089" max="14090" width="0" style="142" hidden="1" customWidth="1"/>
    <col min="14091" max="14091" width="9.7109375" style="142" customWidth="1"/>
    <col min="14092" max="14336" width="9.42578125" style="142"/>
    <col min="14337" max="14337" width="4.140625" style="142" customWidth="1"/>
    <col min="14338" max="14338" width="95.28515625" style="142" customWidth="1"/>
    <col min="14339" max="14343" width="9.7109375" style="142" customWidth="1"/>
    <col min="14344" max="14344" width="18.42578125" style="142" customWidth="1"/>
    <col min="14345" max="14346" width="0" style="142" hidden="1" customWidth="1"/>
    <col min="14347" max="14347" width="9.7109375" style="142" customWidth="1"/>
    <col min="14348" max="14592" width="9.42578125" style="142"/>
    <col min="14593" max="14593" width="4.140625" style="142" customWidth="1"/>
    <col min="14594" max="14594" width="95.28515625" style="142" customWidth="1"/>
    <col min="14595" max="14599" width="9.7109375" style="142" customWidth="1"/>
    <col min="14600" max="14600" width="18.42578125" style="142" customWidth="1"/>
    <col min="14601" max="14602" width="0" style="142" hidden="1" customWidth="1"/>
    <col min="14603" max="14603" width="9.7109375" style="142" customWidth="1"/>
    <col min="14604" max="14848" width="9.42578125" style="142"/>
    <col min="14849" max="14849" width="4.140625" style="142" customWidth="1"/>
    <col min="14850" max="14850" width="95.28515625" style="142" customWidth="1"/>
    <col min="14851" max="14855" width="9.7109375" style="142" customWidth="1"/>
    <col min="14856" max="14856" width="18.42578125" style="142" customWidth="1"/>
    <col min="14857" max="14858" width="0" style="142" hidden="1" customWidth="1"/>
    <col min="14859" max="14859" width="9.7109375" style="142" customWidth="1"/>
    <col min="14860" max="15104" width="9.42578125" style="142"/>
    <col min="15105" max="15105" width="4.140625" style="142" customWidth="1"/>
    <col min="15106" max="15106" width="95.28515625" style="142" customWidth="1"/>
    <col min="15107" max="15111" width="9.7109375" style="142" customWidth="1"/>
    <col min="15112" max="15112" width="18.42578125" style="142" customWidth="1"/>
    <col min="15113" max="15114" width="0" style="142" hidden="1" customWidth="1"/>
    <col min="15115" max="15115" width="9.7109375" style="142" customWidth="1"/>
    <col min="15116" max="15360" width="9.42578125" style="142"/>
    <col min="15361" max="15361" width="4.140625" style="142" customWidth="1"/>
    <col min="15362" max="15362" width="95.28515625" style="142" customWidth="1"/>
    <col min="15363" max="15367" width="9.7109375" style="142" customWidth="1"/>
    <col min="15368" max="15368" width="18.42578125" style="142" customWidth="1"/>
    <col min="15369" max="15370" width="0" style="142" hidden="1" customWidth="1"/>
    <col min="15371" max="15371" width="9.7109375" style="142" customWidth="1"/>
    <col min="15372" max="15616" width="9.42578125" style="142"/>
    <col min="15617" max="15617" width="4.140625" style="142" customWidth="1"/>
    <col min="15618" max="15618" width="95.28515625" style="142" customWidth="1"/>
    <col min="15619" max="15623" width="9.7109375" style="142" customWidth="1"/>
    <col min="15624" max="15624" width="18.42578125" style="142" customWidth="1"/>
    <col min="15625" max="15626" width="0" style="142" hidden="1" customWidth="1"/>
    <col min="15627" max="15627" width="9.7109375" style="142" customWidth="1"/>
    <col min="15628" max="15872" width="9.42578125" style="142"/>
    <col min="15873" max="15873" width="4.140625" style="142" customWidth="1"/>
    <col min="15874" max="15874" width="95.28515625" style="142" customWidth="1"/>
    <col min="15875" max="15879" width="9.7109375" style="142" customWidth="1"/>
    <col min="15880" max="15880" width="18.42578125" style="142" customWidth="1"/>
    <col min="15881" max="15882" width="0" style="142" hidden="1" customWidth="1"/>
    <col min="15883" max="15883" width="9.7109375" style="142" customWidth="1"/>
    <col min="15884" max="16128" width="9.42578125" style="142"/>
    <col min="16129" max="16129" width="4.140625" style="142" customWidth="1"/>
    <col min="16130" max="16130" width="95.28515625" style="142" customWidth="1"/>
    <col min="16131" max="16135" width="9.7109375" style="142" customWidth="1"/>
    <col min="16136" max="16136" width="18.42578125" style="142" customWidth="1"/>
    <col min="16137" max="16138" width="0" style="142" hidden="1" customWidth="1"/>
    <col min="16139" max="16139" width="9.7109375" style="142" customWidth="1"/>
    <col min="16140" max="16384" width="9.42578125" style="142"/>
  </cols>
  <sheetData>
    <row r="1" spans="1:10" x14ac:dyDescent="0.2">
      <c r="A1" s="140"/>
    </row>
    <row r="2" spans="1:10" s="147" customFormat="1" x14ac:dyDescent="0.2">
      <c r="A2" s="143"/>
      <c r="B2" s="144" t="s">
        <v>235</v>
      </c>
      <c r="C2" s="145"/>
      <c r="D2" s="145"/>
      <c r="E2" s="145"/>
      <c r="F2" s="145"/>
      <c r="G2" s="145"/>
      <c r="H2" s="145"/>
      <c r="I2" s="146"/>
      <c r="J2" s="146"/>
    </row>
    <row r="3" spans="1:10" x14ac:dyDescent="0.2">
      <c r="A3" s="140"/>
      <c r="B3" s="148"/>
      <c r="C3" s="149"/>
      <c r="D3" s="149"/>
      <c r="E3" s="150"/>
      <c r="F3" s="149"/>
      <c r="G3" s="150"/>
      <c r="H3" s="151"/>
      <c r="I3" s="151"/>
      <c r="J3" s="151"/>
    </row>
    <row r="4" spans="1:10" s="147" customFormat="1" ht="25.5" x14ac:dyDescent="0.2">
      <c r="A4" s="152"/>
      <c r="B4" s="153" t="s">
        <v>236</v>
      </c>
      <c r="C4" s="154"/>
      <c r="D4" s="154"/>
      <c r="E4" s="154"/>
      <c r="F4" s="154"/>
      <c r="G4" s="154"/>
      <c r="H4" s="154"/>
      <c r="I4" s="155"/>
      <c r="J4" s="155"/>
    </row>
    <row r="5" spans="1:10" x14ac:dyDescent="0.2">
      <c r="A5" s="140"/>
      <c r="B5" s="156"/>
      <c r="C5" s="157"/>
      <c r="D5" s="157"/>
      <c r="E5" s="157"/>
      <c r="F5" s="157"/>
      <c r="G5" s="157"/>
      <c r="H5" s="151"/>
      <c r="I5" s="151"/>
      <c r="J5" s="151"/>
    </row>
    <row r="6" spans="1:10" s="161" customFormat="1" ht="25.5" x14ac:dyDescent="0.25">
      <c r="A6" s="158" t="s">
        <v>29</v>
      </c>
      <c r="B6" s="159" t="s">
        <v>237</v>
      </c>
      <c r="C6" s="160"/>
      <c r="D6" s="160"/>
      <c r="E6" s="160"/>
      <c r="F6" s="160"/>
      <c r="G6" s="160"/>
      <c r="H6" s="160"/>
      <c r="I6" s="160"/>
      <c r="J6" s="160"/>
    </row>
    <row r="7" spans="1:10" x14ac:dyDescent="0.2">
      <c r="A7" s="158"/>
      <c r="B7" s="162"/>
      <c r="C7" s="163"/>
      <c r="D7" s="163"/>
      <c r="E7" s="163"/>
      <c r="F7" s="163"/>
      <c r="G7" s="163"/>
      <c r="H7" s="151"/>
      <c r="I7" s="151"/>
      <c r="J7" s="151"/>
    </row>
    <row r="8" spans="1:10" ht="51" x14ac:dyDescent="0.2">
      <c r="A8" s="158" t="s">
        <v>31</v>
      </c>
      <c r="B8" s="164" t="s">
        <v>238</v>
      </c>
      <c r="C8" s="165"/>
      <c r="D8" s="165"/>
      <c r="E8" s="165"/>
      <c r="F8" s="165"/>
      <c r="G8" s="165"/>
      <c r="H8" s="165"/>
      <c r="I8" s="165"/>
      <c r="J8" s="165"/>
    </row>
    <row r="9" spans="1:10" x14ac:dyDescent="0.2">
      <c r="A9" s="158"/>
      <c r="B9" s="166"/>
      <c r="C9" s="151"/>
      <c r="D9" s="151"/>
      <c r="E9" s="151"/>
      <c r="F9" s="151"/>
      <c r="G9" s="151"/>
      <c r="H9" s="151"/>
      <c r="I9" s="151"/>
      <c r="J9" s="151"/>
    </row>
    <row r="10" spans="1:10" x14ac:dyDescent="0.2">
      <c r="A10" s="158" t="s">
        <v>33</v>
      </c>
      <c r="B10" s="159" t="s">
        <v>239</v>
      </c>
      <c r="C10" s="167"/>
      <c r="D10" s="167"/>
      <c r="E10" s="167"/>
      <c r="F10" s="167"/>
      <c r="G10" s="167"/>
      <c r="H10" s="167"/>
      <c r="I10" s="167"/>
      <c r="J10" s="167"/>
    </row>
    <row r="11" spans="1:10" x14ac:dyDescent="0.2">
      <c r="A11" s="158"/>
      <c r="B11" s="159" t="s">
        <v>240</v>
      </c>
      <c r="C11" s="168"/>
      <c r="D11" s="168"/>
      <c r="E11" s="168"/>
      <c r="F11" s="168"/>
      <c r="G11" s="168"/>
      <c r="H11" s="168"/>
      <c r="I11" s="168"/>
      <c r="J11" s="168"/>
    </row>
    <row r="12" spans="1:10" ht="25.5" x14ac:dyDescent="0.2">
      <c r="A12" s="158"/>
      <c r="B12" s="159" t="s">
        <v>241</v>
      </c>
      <c r="C12" s="160"/>
      <c r="D12" s="160"/>
      <c r="E12" s="160"/>
      <c r="F12" s="160"/>
      <c r="G12" s="160"/>
      <c r="H12" s="160"/>
      <c r="I12" s="160"/>
      <c r="J12" s="160"/>
    </row>
    <row r="13" spans="1:10" ht="38.25" x14ac:dyDescent="0.2">
      <c r="A13" s="158"/>
      <c r="B13" s="159" t="s">
        <v>242</v>
      </c>
      <c r="C13" s="160"/>
      <c r="D13" s="160"/>
      <c r="E13" s="160"/>
      <c r="F13" s="160"/>
      <c r="G13" s="160"/>
      <c r="H13" s="160"/>
      <c r="I13" s="160"/>
      <c r="J13" s="160"/>
    </row>
    <row r="14" spans="1:10" ht="25.5" x14ac:dyDescent="0.2">
      <c r="A14" s="158"/>
      <c r="B14" s="159" t="s">
        <v>243</v>
      </c>
      <c r="C14" s="160"/>
      <c r="D14" s="160"/>
      <c r="E14" s="160"/>
      <c r="F14" s="160"/>
      <c r="G14" s="160"/>
      <c r="H14" s="160"/>
      <c r="I14" s="160"/>
      <c r="J14" s="160"/>
    </row>
    <row r="15" spans="1:10" x14ac:dyDescent="0.2">
      <c r="A15" s="158"/>
      <c r="B15" s="159"/>
      <c r="C15" s="160"/>
      <c r="D15" s="160"/>
      <c r="E15" s="160"/>
      <c r="F15" s="160"/>
      <c r="G15" s="160"/>
      <c r="H15" s="160"/>
      <c r="I15" s="160"/>
      <c r="J15" s="160"/>
    </row>
    <row r="16" spans="1:10" x14ac:dyDescent="0.2">
      <c r="A16" s="158" t="s">
        <v>42</v>
      </c>
      <c r="B16" s="159" t="s">
        <v>244</v>
      </c>
      <c r="C16" s="160"/>
      <c r="D16" s="160">
        <f>[1]OPREMA!F10</f>
        <v>144900</v>
      </c>
      <c r="E16" s="160"/>
      <c r="F16" s="160"/>
      <c r="G16" s="160"/>
      <c r="H16" s="160"/>
      <c r="I16" s="169"/>
      <c r="J16" s="169"/>
    </row>
    <row r="17" spans="1:10" ht="38.25" x14ac:dyDescent="0.2">
      <c r="A17" s="158"/>
      <c r="B17" s="159" t="s">
        <v>245</v>
      </c>
      <c r="C17" s="160"/>
      <c r="D17" s="160"/>
      <c r="E17" s="160"/>
      <c r="F17" s="160"/>
      <c r="G17" s="160"/>
      <c r="H17" s="160"/>
      <c r="I17" s="169"/>
      <c r="J17" s="169"/>
    </row>
    <row r="18" spans="1:10" ht="89.25" x14ac:dyDescent="0.2">
      <c r="A18" s="158"/>
      <c r="B18" s="159" t="s">
        <v>246</v>
      </c>
      <c r="C18" s="160"/>
      <c r="D18" s="160"/>
      <c r="E18" s="160"/>
      <c r="F18" s="160"/>
      <c r="G18" s="160"/>
      <c r="H18" s="160"/>
      <c r="I18" s="169"/>
      <c r="J18" s="169"/>
    </row>
    <row r="19" spans="1:10" ht="38.25" x14ac:dyDescent="0.2">
      <c r="A19" s="158"/>
      <c r="B19" s="159" t="s">
        <v>247</v>
      </c>
      <c r="C19" s="160"/>
      <c r="D19" s="160"/>
      <c r="E19" s="160"/>
      <c r="F19" s="160"/>
      <c r="G19" s="160"/>
      <c r="H19" s="160"/>
      <c r="I19" s="169"/>
      <c r="J19" s="169"/>
    </row>
    <row r="20" spans="1:10" ht="38.25" x14ac:dyDescent="0.2">
      <c r="A20" s="158"/>
      <c r="B20" s="159" t="s">
        <v>248</v>
      </c>
      <c r="C20" s="160"/>
      <c r="D20" s="160"/>
      <c r="E20" s="160"/>
      <c r="F20" s="160"/>
      <c r="G20" s="160"/>
      <c r="H20" s="160"/>
      <c r="I20" s="169"/>
      <c r="J20" s="169"/>
    </row>
    <row r="21" spans="1:10" ht="25.5" x14ac:dyDescent="0.2">
      <c r="A21" s="158"/>
      <c r="B21" s="159" t="s">
        <v>249</v>
      </c>
      <c r="C21" s="160"/>
      <c r="D21" s="160"/>
      <c r="E21" s="160"/>
      <c r="F21" s="160"/>
      <c r="G21" s="160"/>
      <c r="H21" s="160"/>
      <c r="I21" s="169"/>
      <c r="J21" s="169"/>
    </row>
    <row r="22" spans="1:10" ht="25.5" x14ac:dyDescent="0.2">
      <c r="A22" s="158"/>
      <c r="B22" s="159" t="s">
        <v>250</v>
      </c>
      <c r="C22" s="160"/>
      <c r="D22" s="160"/>
      <c r="E22" s="160"/>
      <c r="F22" s="160"/>
      <c r="G22" s="160"/>
      <c r="H22" s="160"/>
      <c r="I22" s="169"/>
      <c r="J22" s="169"/>
    </row>
    <row r="23" spans="1:10" ht="25.5" x14ac:dyDescent="0.2">
      <c r="A23" s="158"/>
      <c r="B23" s="159" t="s">
        <v>251</v>
      </c>
      <c r="C23" s="160"/>
      <c r="D23" s="160"/>
      <c r="E23" s="160"/>
      <c r="F23" s="160"/>
      <c r="G23" s="160"/>
      <c r="H23" s="160"/>
      <c r="I23" s="169"/>
      <c r="J23" s="169"/>
    </row>
    <row r="24" spans="1:10" ht="63.75" x14ac:dyDescent="0.2">
      <c r="A24" s="158"/>
      <c r="B24" s="159" t="s">
        <v>252</v>
      </c>
      <c r="C24" s="160"/>
      <c r="D24" s="160"/>
      <c r="E24" s="160"/>
      <c r="F24" s="160"/>
      <c r="G24" s="160"/>
      <c r="H24" s="160"/>
      <c r="I24" s="169"/>
      <c r="J24" s="169"/>
    </row>
    <row r="25" spans="1:10" ht="25.5" x14ac:dyDescent="0.2">
      <c r="A25" s="158"/>
      <c r="B25" s="159" t="s">
        <v>253</v>
      </c>
      <c r="C25" s="160"/>
      <c r="D25" s="160"/>
      <c r="E25" s="160"/>
      <c r="F25" s="160"/>
      <c r="G25" s="160"/>
      <c r="H25" s="160"/>
      <c r="I25" s="169"/>
      <c r="J25" s="169"/>
    </row>
    <row r="26" spans="1:10" ht="25.5" x14ac:dyDescent="0.2">
      <c r="A26" s="158"/>
      <c r="B26" s="159" t="s">
        <v>254</v>
      </c>
      <c r="C26" s="160"/>
      <c r="D26" s="160"/>
      <c r="E26" s="160"/>
      <c r="F26" s="160"/>
      <c r="G26" s="160"/>
      <c r="H26" s="160"/>
      <c r="I26" s="169"/>
      <c r="J26" s="169"/>
    </row>
    <row r="27" spans="1:10" x14ac:dyDescent="0.2">
      <c r="A27" s="158"/>
      <c r="B27" s="159" t="s">
        <v>255</v>
      </c>
      <c r="C27" s="160"/>
      <c r="D27" s="160"/>
      <c r="E27" s="160"/>
      <c r="F27" s="160"/>
      <c r="G27" s="160"/>
      <c r="H27" s="160"/>
      <c r="I27" s="169"/>
      <c r="J27" s="169"/>
    </row>
    <row r="28" spans="1:10" ht="25.5" x14ac:dyDescent="0.2">
      <c r="A28" s="158"/>
      <c r="B28" s="159" t="s">
        <v>256</v>
      </c>
      <c r="C28" s="160"/>
      <c r="D28" s="160"/>
      <c r="E28" s="160"/>
      <c r="F28" s="160"/>
      <c r="G28" s="160"/>
      <c r="H28" s="160"/>
      <c r="I28" s="169"/>
      <c r="J28" s="169"/>
    </row>
    <row r="29" spans="1:10" ht="25.5" x14ac:dyDescent="0.2">
      <c r="A29" s="158"/>
      <c r="B29" s="159" t="s">
        <v>257</v>
      </c>
      <c r="C29" s="160"/>
      <c r="D29" s="160"/>
      <c r="E29" s="160"/>
      <c r="F29" s="160"/>
      <c r="G29" s="160"/>
      <c r="H29" s="160"/>
      <c r="I29" s="169"/>
      <c r="J29" s="169"/>
    </row>
    <row r="30" spans="1:10" ht="51" x14ac:dyDescent="0.2">
      <c r="A30" s="158"/>
      <c r="B30" s="159" t="s">
        <v>258</v>
      </c>
      <c r="C30" s="160"/>
      <c r="D30" s="160"/>
      <c r="E30" s="160"/>
      <c r="F30" s="160"/>
      <c r="G30" s="160"/>
      <c r="H30" s="160"/>
      <c r="I30" s="169"/>
      <c r="J30" s="169"/>
    </row>
    <row r="31" spans="1:10" x14ac:dyDescent="0.2">
      <c r="A31" s="158"/>
      <c r="B31" s="159" t="s">
        <v>259</v>
      </c>
      <c r="C31" s="160"/>
      <c r="D31" s="160"/>
      <c r="E31" s="160"/>
      <c r="F31" s="160"/>
      <c r="G31" s="160"/>
      <c r="H31" s="160"/>
      <c r="I31" s="169"/>
      <c r="J31" s="169"/>
    </row>
    <row r="32" spans="1:10" x14ac:dyDescent="0.2">
      <c r="A32" s="158"/>
      <c r="B32" s="159" t="s">
        <v>260</v>
      </c>
      <c r="C32" s="160"/>
      <c r="D32" s="160"/>
      <c r="E32" s="160"/>
      <c r="F32" s="160"/>
      <c r="G32" s="160"/>
      <c r="H32" s="160"/>
      <c r="I32" s="169"/>
      <c r="J32" s="169"/>
    </row>
    <row r="33" spans="1:10" ht="63.75" x14ac:dyDescent="0.2">
      <c r="A33" s="158"/>
      <c r="B33" s="159" t="s">
        <v>261</v>
      </c>
      <c r="C33" s="160"/>
      <c r="D33" s="160"/>
      <c r="E33" s="160"/>
      <c r="F33" s="160"/>
      <c r="G33" s="160"/>
      <c r="H33" s="160"/>
      <c r="I33" s="169"/>
      <c r="J33" s="169"/>
    </row>
    <row r="34" spans="1:10" x14ac:dyDescent="0.2">
      <c r="A34" s="158"/>
      <c r="B34" s="159" t="s">
        <v>262</v>
      </c>
      <c r="C34" s="160"/>
      <c r="D34" s="160"/>
      <c r="E34" s="160"/>
      <c r="F34" s="160"/>
      <c r="G34" s="160"/>
      <c r="H34" s="160"/>
      <c r="I34" s="169"/>
      <c r="J34" s="169"/>
    </row>
    <row r="35" spans="1:10" ht="76.5" x14ac:dyDescent="0.2">
      <c r="A35" s="158"/>
      <c r="B35" s="159" t="s">
        <v>263</v>
      </c>
      <c r="C35" s="160"/>
      <c r="D35" s="160"/>
      <c r="E35" s="160"/>
      <c r="F35" s="160"/>
      <c r="G35" s="160"/>
      <c r="H35" s="160"/>
      <c r="I35" s="169"/>
      <c r="J35" s="169"/>
    </row>
    <row r="36" spans="1:10" ht="25.5" x14ac:dyDescent="0.2">
      <c r="A36" s="158"/>
      <c r="B36" s="159" t="s">
        <v>264</v>
      </c>
      <c r="C36" s="160"/>
      <c r="D36" s="160"/>
      <c r="E36" s="160"/>
      <c r="F36" s="160"/>
      <c r="G36" s="160"/>
      <c r="H36" s="160"/>
      <c r="I36" s="169"/>
      <c r="J36" s="169"/>
    </row>
    <row r="37" spans="1:10" ht="51" x14ac:dyDescent="0.2">
      <c r="A37" s="158"/>
      <c r="B37" s="159" t="s">
        <v>265</v>
      </c>
      <c r="C37" s="160"/>
      <c r="D37" s="160"/>
      <c r="E37" s="160"/>
      <c r="F37" s="160"/>
      <c r="G37" s="160"/>
      <c r="H37" s="160"/>
      <c r="I37" s="169"/>
      <c r="J37" s="169"/>
    </row>
    <row r="38" spans="1:10" x14ac:dyDescent="0.2">
      <c r="A38" s="158"/>
      <c r="B38" s="141" t="s">
        <v>266</v>
      </c>
      <c r="C38" s="160"/>
      <c r="D38" s="160"/>
      <c r="E38" s="160"/>
      <c r="F38" s="160"/>
      <c r="G38" s="160"/>
      <c r="H38" s="160"/>
      <c r="I38" s="169"/>
      <c r="J38" s="169"/>
    </row>
    <row r="39" spans="1:10" x14ac:dyDescent="0.2">
      <c r="A39" s="158"/>
      <c r="B39" s="159"/>
      <c r="C39" s="160"/>
      <c r="D39" s="160"/>
      <c r="E39" s="160"/>
      <c r="F39" s="160"/>
      <c r="G39" s="160"/>
      <c r="H39" s="160"/>
      <c r="I39" s="169"/>
      <c r="J39" s="169"/>
    </row>
    <row r="40" spans="1:10" x14ac:dyDescent="0.2">
      <c r="A40" s="158" t="s">
        <v>44</v>
      </c>
      <c r="B40" s="159" t="s">
        <v>267</v>
      </c>
      <c r="C40" s="167"/>
      <c r="D40" s="167"/>
      <c r="E40" s="167"/>
      <c r="F40" s="167"/>
      <c r="G40" s="167"/>
      <c r="H40" s="167"/>
      <c r="I40" s="167"/>
      <c r="J40" s="167"/>
    </row>
  </sheetData>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2462C-5E91-4F54-933A-52C32034429F}">
  <sheetPr>
    <tabColor theme="8" tint="0.59999389629810485"/>
  </sheetPr>
  <dimension ref="A1:F112"/>
  <sheetViews>
    <sheetView showZeros="0" view="pageBreakPreview" topLeftCell="A75" zoomScaleNormal="100" zoomScaleSheetLayoutView="100" workbookViewId="0">
      <selection activeCell="B5" sqref="B5"/>
    </sheetView>
  </sheetViews>
  <sheetFormatPr defaultRowHeight="12.75" x14ac:dyDescent="0.2"/>
  <cols>
    <col min="1" max="1" width="4.140625" style="53" customWidth="1"/>
    <col min="2" max="2" width="42.85546875" style="86" customWidth="1"/>
    <col min="3" max="3" width="7.7109375" style="55" bestFit="1" customWidth="1"/>
    <col min="4" max="4" width="6.5703125" style="87" bestFit="1" customWidth="1"/>
    <col min="5" max="5" width="12" style="88" bestFit="1" customWidth="1"/>
    <col min="6" max="6" width="12" style="58" bestFit="1" customWidth="1"/>
    <col min="7" max="16384" width="9.140625" style="59"/>
  </cols>
  <sheetData>
    <row r="1" spans="1:6" s="37" customFormat="1" x14ac:dyDescent="0.2">
      <c r="A1" s="31" t="s">
        <v>26</v>
      </c>
      <c r="B1" s="72" t="s">
        <v>27</v>
      </c>
      <c r="C1" s="33"/>
      <c r="D1" s="73"/>
      <c r="E1" s="74"/>
      <c r="F1" s="58"/>
    </row>
    <row r="2" spans="1:6" s="37" customFormat="1" x14ac:dyDescent="0.2">
      <c r="A2" s="31"/>
      <c r="B2" s="72"/>
      <c r="C2" s="33"/>
      <c r="D2" s="73"/>
      <c r="E2" s="74"/>
      <c r="F2" s="58"/>
    </row>
    <row r="3" spans="1:6" s="37" customFormat="1" ht="25.5" x14ac:dyDescent="0.2">
      <c r="A3" s="31"/>
      <c r="B3" s="75" t="s">
        <v>28</v>
      </c>
      <c r="C3" s="33"/>
      <c r="D3" s="73"/>
      <c r="E3" s="74"/>
      <c r="F3" s="58"/>
    </row>
    <row r="4" spans="1:6" s="37" customFormat="1" x14ac:dyDescent="0.2">
      <c r="A4" s="31"/>
      <c r="B4" s="76"/>
      <c r="C4" s="33"/>
      <c r="D4" s="73"/>
      <c r="E4" s="74"/>
      <c r="F4" s="58"/>
    </row>
    <row r="5" spans="1:6" s="37" customFormat="1" x14ac:dyDescent="0.2">
      <c r="A5" s="31" t="s">
        <v>29</v>
      </c>
      <c r="B5" s="72" t="s">
        <v>30</v>
      </c>
      <c r="C5" s="33"/>
      <c r="D5" s="73"/>
      <c r="E5" s="74"/>
      <c r="F5" s="58" t="s">
        <v>268</v>
      </c>
    </row>
    <row r="6" spans="1:6" s="37" customFormat="1" x14ac:dyDescent="0.2">
      <c r="A6" s="31" t="s">
        <v>31</v>
      </c>
      <c r="B6" s="72" t="s">
        <v>32</v>
      </c>
      <c r="C6" s="33"/>
      <c r="D6" s="73"/>
      <c r="E6" s="74"/>
      <c r="F6" s="58" t="s">
        <v>268</v>
      </c>
    </row>
    <row r="7" spans="1:6" s="37" customFormat="1" x14ac:dyDescent="0.2">
      <c r="A7" s="31" t="s">
        <v>33</v>
      </c>
      <c r="B7" s="72" t="s">
        <v>34</v>
      </c>
      <c r="C7" s="33"/>
      <c r="D7" s="73"/>
      <c r="E7" s="74"/>
      <c r="F7" s="58" t="s">
        <v>268</v>
      </c>
    </row>
    <row r="8" spans="1:6" s="37" customFormat="1" x14ac:dyDescent="0.2">
      <c r="A8" s="31" t="s">
        <v>42</v>
      </c>
      <c r="B8" s="72" t="str">
        <f>+B51</f>
        <v>PRENOVA BETONSKIH TLAKOVCEV NA VHODU</v>
      </c>
      <c r="C8" s="33"/>
      <c r="D8" s="73"/>
      <c r="E8" s="74"/>
      <c r="F8" s="58" t="s">
        <v>268</v>
      </c>
    </row>
    <row r="9" spans="1:6" s="37" customFormat="1" ht="25.5" x14ac:dyDescent="0.2">
      <c r="A9" s="31" t="s">
        <v>44</v>
      </c>
      <c r="B9" s="72" t="str">
        <f>+B88</f>
        <v>OTROŠKA IGRALA
Obstoječe igrišče 80m2, novo igrišče 100m2</v>
      </c>
      <c r="C9" s="33"/>
      <c r="D9" s="73"/>
      <c r="E9" s="74"/>
      <c r="F9" s="58" t="s">
        <v>268</v>
      </c>
    </row>
    <row r="10" spans="1:6" s="37" customFormat="1" ht="13.5" thickBot="1" x14ac:dyDescent="0.25">
      <c r="A10" s="77"/>
      <c r="B10" s="78"/>
      <c r="C10" s="79"/>
      <c r="D10" s="80"/>
      <c r="E10" s="81"/>
      <c r="F10" s="97" t="s">
        <v>268</v>
      </c>
    </row>
    <row r="11" spans="1:6" s="37" customFormat="1" ht="13.5" thickTop="1" x14ac:dyDescent="0.2">
      <c r="A11" s="31"/>
      <c r="B11" s="72"/>
      <c r="C11" s="33"/>
      <c r="D11" s="73"/>
      <c r="E11" s="74"/>
      <c r="F11" s="58"/>
    </row>
    <row r="12" spans="1:6" s="37" customFormat="1" x14ac:dyDescent="0.2">
      <c r="A12" s="31"/>
      <c r="B12" s="72"/>
      <c r="C12" s="33"/>
      <c r="D12" s="73"/>
      <c r="E12" s="74"/>
      <c r="F12" s="58"/>
    </row>
    <row r="13" spans="1:6" s="37" customFormat="1" x14ac:dyDescent="0.2">
      <c r="A13" s="31" t="s">
        <v>29</v>
      </c>
      <c r="B13" s="72" t="s">
        <v>30</v>
      </c>
      <c r="C13" s="33"/>
      <c r="D13" s="73"/>
      <c r="E13" s="74"/>
      <c r="F13" s="58"/>
    </row>
    <row r="14" spans="1:6" ht="204" x14ac:dyDescent="0.2">
      <c r="A14" s="71" t="s">
        <v>29</v>
      </c>
      <c r="B14" s="82" t="s">
        <v>187</v>
      </c>
      <c r="C14" s="62" t="s">
        <v>35</v>
      </c>
      <c r="D14" s="83">
        <v>1</v>
      </c>
      <c r="E14" s="58" t="s">
        <v>268</v>
      </c>
      <c r="F14" s="58" t="s">
        <v>268</v>
      </c>
    </row>
    <row r="15" spans="1:6" x14ac:dyDescent="0.2">
      <c r="A15" s="71"/>
      <c r="B15" s="82"/>
      <c r="C15" s="62"/>
      <c r="D15" s="83"/>
      <c r="E15" s="84"/>
      <c r="F15" s="58">
        <f t="shared" ref="F15" si="0">ROUND(E15*D15,2)</f>
        <v>0</v>
      </c>
    </row>
    <row r="16" spans="1:6" ht="38.25" x14ac:dyDescent="0.2">
      <c r="A16" s="71" t="s">
        <v>31</v>
      </c>
      <c r="B16" s="82" t="s">
        <v>36</v>
      </c>
      <c r="C16" s="62" t="s">
        <v>35</v>
      </c>
      <c r="D16" s="83">
        <v>1</v>
      </c>
      <c r="E16" s="58" t="s">
        <v>268</v>
      </c>
      <c r="F16" s="58" t="s">
        <v>268</v>
      </c>
    </row>
    <row r="17" spans="1:6" x14ac:dyDescent="0.2">
      <c r="A17" s="71"/>
      <c r="B17" s="82"/>
      <c r="C17" s="62"/>
      <c r="D17" s="83"/>
      <c r="E17" s="84"/>
    </row>
    <row r="18" spans="1:6" s="69" customFormat="1" ht="25.5" x14ac:dyDescent="0.2">
      <c r="A18" s="53" t="s">
        <v>33</v>
      </c>
      <c r="B18" s="65" t="s">
        <v>37</v>
      </c>
      <c r="C18" s="64">
        <v>0.05</v>
      </c>
      <c r="D18" s="66"/>
      <c r="E18" s="67"/>
      <c r="F18" s="58" t="s">
        <v>268</v>
      </c>
    </row>
    <row r="19" spans="1:6" s="45" customFormat="1" x14ac:dyDescent="0.2">
      <c r="A19" s="71"/>
      <c r="B19" s="65"/>
      <c r="C19" s="62"/>
      <c r="D19" s="66"/>
      <c r="E19" s="67"/>
      <c r="F19" s="68"/>
    </row>
    <row r="20" spans="1:6" s="85" customFormat="1" ht="13.5" thickBot="1" x14ac:dyDescent="0.25">
      <c r="A20" s="39"/>
      <c r="B20" s="40" t="s">
        <v>38</v>
      </c>
      <c r="C20" s="41"/>
      <c r="D20" s="42"/>
      <c r="E20" s="43"/>
      <c r="F20" s="44">
        <f>SUM(F14:F19)</f>
        <v>0</v>
      </c>
    </row>
    <row r="21" spans="1:6" ht="13.5" thickTop="1" x14ac:dyDescent="0.2"/>
    <row r="22" spans="1:6" s="37" customFormat="1" x14ac:dyDescent="0.2">
      <c r="A22" s="31" t="s">
        <v>31</v>
      </c>
      <c r="B22" s="32" t="s">
        <v>32</v>
      </c>
      <c r="C22" s="33"/>
      <c r="D22" s="34"/>
      <c r="E22" s="35"/>
      <c r="F22" s="36"/>
    </row>
    <row r="23" spans="1:6" s="37" customFormat="1" x14ac:dyDescent="0.2">
      <c r="A23" s="31"/>
      <c r="B23" s="32"/>
      <c r="C23" s="33"/>
      <c r="D23" s="34"/>
      <c r="E23" s="35"/>
      <c r="F23" s="36"/>
    </row>
    <row r="24" spans="1:6" s="37" customFormat="1" ht="267.75" x14ac:dyDescent="0.2">
      <c r="A24" s="31"/>
      <c r="B24" s="89" t="s">
        <v>39</v>
      </c>
      <c r="C24" s="90"/>
      <c r="D24" s="91"/>
      <c r="E24" s="92"/>
      <c r="F24" s="93"/>
    </row>
    <row r="26" spans="1:6" ht="51" x14ac:dyDescent="0.2">
      <c r="A26" s="53">
        <v>1</v>
      </c>
      <c r="B26" s="86" t="s">
        <v>40</v>
      </c>
      <c r="C26" s="55" t="s">
        <v>41</v>
      </c>
      <c r="D26" s="87">
        <v>9.5</v>
      </c>
      <c r="E26" s="58" t="s">
        <v>268</v>
      </c>
      <c r="F26" s="58" t="s">
        <v>268</v>
      </c>
    </row>
    <row r="27" spans="1:6" x14ac:dyDescent="0.2">
      <c r="F27" s="58">
        <f>+E27*D27</f>
        <v>0</v>
      </c>
    </row>
    <row r="28" spans="1:6" ht="51" x14ac:dyDescent="0.2">
      <c r="A28" s="53">
        <v>2</v>
      </c>
      <c r="B28" s="54" t="s">
        <v>47</v>
      </c>
      <c r="C28" s="55" t="s">
        <v>43</v>
      </c>
      <c r="D28" s="56">
        <v>5</v>
      </c>
      <c r="E28" s="58" t="s">
        <v>268</v>
      </c>
      <c r="F28" s="58" t="s">
        <v>268</v>
      </c>
    </row>
    <row r="29" spans="1:6" x14ac:dyDescent="0.2">
      <c r="B29" s="54"/>
      <c r="D29" s="56"/>
      <c r="E29" s="57"/>
      <c r="F29" s="58">
        <f t="shared" ref="F29:F33" si="1">+E29*D29</f>
        <v>0</v>
      </c>
    </row>
    <row r="30" spans="1:6" ht="25.5" x14ac:dyDescent="0.2">
      <c r="A30" s="53">
        <v>3</v>
      </c>
      <c r="B30" s="54" t="s">
        <v>49</v>
      </c>
      <c r="C30" s="55" t="s">
        <v>50</v>
      </c>
      <c r="D30" s="56">
        <v>4</v>
      </c>
      <c r="E30" s="58" t="s">
        <v>268</v>
      </c>
      <c r="F30" s="58" t="s">
        <v>268</v>
      </c>
    </row>
    <row r="31" spans="1:6" x14ac:dyDescent="0.2">
      <c r="B31" s="54"/>
      <c r="D31" s="56"/>
      <c r="E31" s="57"/>
      <c r="F31" s="58">
        <f t="shared" si="1"/>
        <v>0</v>
      </c>
    </row>
    <row r="32" spans="1:6" ht="89.25" x14ac:dyDescent="0.2">
      <c r="A32" s="53">
        <v>4</v>
      </c>
      <c r="B32" s="54" t="s">
        <v>52</v>
      </c>
      <c r="C32" s="55" t="s">
        <v>45</v>
      </c>
      <c r="D32" s="87">
        <v>120</v>
      </c>
      <c r="E32" s="58" t="s">
        <v>268</v>
      </c>
      <c r="F32" s="58" t="s">
        <v>268</v>
      </c>
    </row>
    <row r="33" spans="1:6" x14ac:dyDescent="0.2">
      <c r="B33" s="54"/>
      <c r="D33" s="56"/>
      <c r="E33" s="57"/>
      <c r="F33" s="58">
        <f t="shared" si="1"/>
        <v>0</v>
      </c>
    </row>
    <row r="34" spans="1:6" ht="38.25" x14ac:dyDescent="0.2">
      <c r="A34" s="53">
        <v>5</v>
      </c>
      <c r="B34" s="54" t="s">
        <v>54</v>
      </c>
      <c r="C34" s="55" t="s">
        <v>55</v>
      </c>
      <c r="D34" s="56">
        <v>20</v>
      </c>
      <c r="E34" s="58" t="s">
        <v>268</v>
      </c>
      <c r="F34" s="58" t="s">
        <v>268</v>
      </c>
    </row>
    <row r="35" spans="1:6" x14ac:dyDescent="0.2">
      <c r="B35" s="54"/>
      <c r="D35" s="56"/>
      <c r="E35" s="57"/>
      <c r="F35" s="58">
        <f>ROUND(E35*D35,2)</f>
        <v>0</v>
      </c>
    </row>
    <row r="36" spans="1:6" s="69" customFormat="1" ht="25.5" x14ac:dyDescent="0.2">
      <c r="A36" s="53">
        <v>6</v>
      </c>
      <c r="B36" s="65" t="s">
        <v>37</v>
      </c>
      <c r="C36" s="64">
        <v>0.05</v>
      </c>
      <c r="D36" s="66"/>
      <c r="E36" s="67"/>
      <c r="F36" s="58" t="s">
        <v>268</v>
      </c>
    </row>
    <row r="37" spans="1:6" x14ac:dyDescent="0.2">
      <c r="B37" s="94"/>
      <c r="C37" s="95"/>
      <c r="D37" s="56"/>
      <c r="E37" s="57"/>
      <c r="F37" s="63"/>
    </row>
    <row r="38" spans="1:6" s="45" customFormat="1" ht="13.5" thickBot="1" x14ac:dyDescent="0.25">
      <c r="A38" s="39"/>
      <c r="B38" s="40" t="s">
        <v>57</v>
      </c>
      <c r="C38" s="41"/>
      <c r="D38" s="42"/>
      <c r="E38" s="43"/>
      <c r="F38" s="97" t="s">
        <v>268</v>
      </c>
    </row>
    <row r="39" spans="1:6" ht="13.5" thickTop="1" x14ac:dyDescent="0.2"/>
    <row r="40" spans="1:6" s="37" customFormat="1" x14ac:dyDescent="0.2">
      <c r="A40" s="31" t="s">
        <v>33</v>
      </c>
      <c r="B40" s="72" t="s">
        <v>34</v>
      </c>
      <c r="C40" s="33"/>
      <c r="D40" s="73"/>
      <c r="E40" s="74"/>
      <c r="F40" s="52"/>
    </row>
    <row r="41" spans="1:6" s="37" customFormat="1" x14ac:dyDescent="0.2">
      <c r="A41" s="31"/>
      <c r="B41" s="72"/>
      <c r="C41" s="33"/>
      <c r="D41" s="73"/>
      <c r="E41" s="74"/>
      <c r="F41" s="52"/>
    </row>
    <row r="42" spans="1:6" ht="51" x14ac:dyDescent="0.2">
      <c r="A42" s="53">
        <v>1</v>
      </c>
      <c r="B42" s="54" t="s">
        <v>188</v>
      </c>
      <c r="C42" s="55" t="s">
        <v>43</v>
      </c>
      <c r="D42" s="87">
        <v>1</v>
      </c>
      <c r="E42" s="58" t="s">
        <v>268</v>
      </c>
      <c r="F42" s="58" t="s">
        <v>268</v>
      </c>
    </row>
    <row r="43" spans="1:6" x14ac:dyDescent="0.2">
      <c r="A43" s="31"/>
      <c r="B43" s="54"/>
    </row>
    <row r="44" spans="1:6" ht="51" x14ac:dyDescent="0.2">
      <c r="A44" s="53">
        <v>2</v>
      </c>
      <c r="B44" s="96" t="s">
        <v>58</v>
      </c>
      <c r="C44" s="55" t="s">
        <v>55</v>
      </c>
      <c r="D44" s="56">
        <v>10</v>
      </c>
      <c r="E44" s="58" t="s">
        <v>268</v>
      </c>
      <c r="F44" s="58" t="s">
        <v>268</v>
      </c>
    </row>
    <row r="45" spans="1:6" x14ac:dyDescent="0.2">
      <c r="A45" s="31"/>
      <c r="D45" s="56"/>
      <c r="E45" s="57"/>
      <c r="F45" s="58">
        <f t="shared" ref="F45" si="2">ROUND(E45*D45,2)</f>
        <v>0</v>
      </c>
    </row>
    <row r="46" spans="1:6" s="69" customFormat="1" ht="25.5" x14ac:dyDescent="0.2">
      <c r="A46" s="53">
        <v>3</v>
      </c>
      <c r="B46" s="65" t="s">
        <v>59</v>
      </c>
      <c r="C46" s="64">
        <v>0.05</v>
      </c>
      <c r="D46" s="66"/>
      <c r="E46" s="67"/>
      <c r="F46" s="68" t="s">
        <v>268</v>
      </c>
    </row>
    <row r="47" spans="1:6" s="69" customFormat="1" x14ac:dyDescent="0.2">
      <c r="A47" s="53"/>
      <c r="B47" s="65"/>
      <c r="C47" s="64"/>
      <c r="D47" s="66"/>
      <c r="E47" s="67"/>
      <c r="F47" s="68"/>
    </row>
    <row r="48" spans="1:6" s="37" customFormat="1" ht="13.5" thickBot="1" x14ac:dyDescent="0.25">
      <c r="A48" s="77"/>
      <c r="B48" s="78" t="s">
        <v>60</v>
      </c>
      <c r="C48" s="79"/>
      <c r="D48" s="80"/>
      <c r="E48" s="81"/>
      <c r="F48" s="97" t="s">
        <v>268</v>
      </c>
    </row>
    <row r="49" spans="1:6" ht="13.5" thickTop="1" x14ac:dyDescent="0.2"/>
    <row r="51" spans="1:6" x14ac:dyDescent="0.2">
      <c r="A51" s="31" t="s">
        <v>42</v>
      </c>
      <c r="B51" s="38" t="s">
        <v>189</v>
      </c>
      <c r="D51" s="34"/>
      <c r="E51" s="35"/>
      <c r="F51" s="36"/>
    </row>
    <row r="52" spans="1:6" x14ac:dyDescent="0.2">
      <c r="A52" s="107"/>
      <c r="B52" s="108"/>
      <c r="C52" s="109"/>
      <c r="D52" s="110"/>
      <c r="E52" s="111"/>
      <c r="F52" s="111"/>
    </row>
    <row r="53" spans="1:6" ht="38.25" x14ac:dyDescent="0.2">
      <c r="A53" s="107" t="s">
        <v>29</v>
      </c>
      <c r="B53" s="108" t="s">
        <v>190</v>
      </c>
      <c r="C53" s="109" t="s">
        <v>35</v>
      </c>
      <c r="D53" s="110">
        <v>1</v>
      </c>
      <c r="E53" s="58" t="s">
        <v>268</v>
      </c>
      <c r="F53" s="58" t="s">
        <v>268</v>
      </c>
    </row>
    <row r="54" spans="1:6" x14ac:dyDescent="0.2">
      <c r="A54" s="107"/>
      <c r="B54" s="108"/>
      <c r="C54" s="109"/>
      <c r="D54" s="110"/>
      <c r="E54" s="111"/>
      <c r="F54" s="111" t="s">
        <v>25</v>
      </c>
    </row>
    <row r="55" spans="1:6" ht="38.25" x14ac:dyDescent="0.2">
      <c r="A55" s="107" t="s">
        <v>31</v>
      </c>
      <c r="B55" s="108" t="s">
        <v>191</v>
      </c>
      <c r="C55" s="109" t="s">
        <v>41</v>
      </c>
      <c r="D55" s="110">
        <v>5.0199999999999996</v>
      </c>
      <c r="E55" s="58" t="s">
        <v>268</v>
      </c>
      <c r="F55" s="58" t="s">
        <v>268</v>
      </c>
    </row>
    <row r="56" spans="1:6" x14ac:dyDescent="0.2">
      <c r="A56" s="107"/>
      <c r="B56" s="108"/>
      <c r="C56" s="109"/>
      <c r="D56" s="110"/>
      <c r="E56" s="111"/>
      <c r="F56" s="111" t="s">
        <v>25</v>
      </c>
    </row>
    <row r="57" spans="1:6" ht="25.5" x14ac:dyDescent="0.2">
      <c r="A57" s="107" t="s">
        <v>33</v>
      </c>
      <c r="B57" s="108" t="s">
        <v>192</v>
      </c>
      <c r="C57" s="109" t="s">
        <v>45</v>
      </c>
      <c r="D57" s="110">
        <v>120.42</v>
      </c>
      <c r="E57" s="58" t="s">
        <v>268</v>
      </c>
      <c r="F57" s="58" t="s">
        <v>268</v>
      </c>
    </row>
    <row r="58" spans="1:6" x14ac:dyDescent="0.2">
      <c r="A58" s="107"/>
      <c r="B58" s="108"/>
      <c r="C58" s="109"/>
      <c r="D58" s="110"/>
      <c r="E58" s="111"/>
      <c r="F58" s="111" t="s">
        <v>25</v>
      </c>
    </row>
    <row r="59" spans="1:6" ht="25.5" x14ac:dyDescent="0.2">
      <c r="A59" s="107" t="s">
        <v>42</v>
      </c>
      <c r="B59" s="108" t="s">
        <v>193</v>
      </c>
      <c r="C59" s="109" t="s">
        <v>35</v>
      </c>
      <c r="D59" s="110">
        <v>2</v>
      </c>
      <c r="E59" s="58" t="s">
        <v>268</v>
      </c>
      <c r="F59" s="58" t="s">
        <v>268</v>
      </c>
    </row>
    <row r="60" spans="1:6" x14ac:dyDescent="0.2">
      <c r="A60" s="107"/>
      <c r="B60" s="108"/>
      <c r="C60" s="109"/>
      <c r="D60" s="110"/>
      <c r="E60" s="111"/>
      <c r="F60" s="111" t="s">
        <v>25</v>
      </c>
    </row>
    <row r="61" spans="1:6" ht="38.25" x14ac:dyDescent="0.2">
      <c r="A61" s="107" t="s">
        <v>44</v>
      </c>
      <c r="B61" s="108" t="s">
        <v>194</v>
      </c>
      <c r="C61" s="109" t="s">
        <v>50</v>
      </c>
      <c r="D61" s="110">
        <v>0.87</v>
      </c>
      <c r="E61" s="58" t="s">
        <v>268</v>
      </c>
      <c r="F61" s="58" t="s">
        <v>268</v>
      </c>
    </row>
    <row r="62" spans="1:6" x14ac:dyDescent="0.2">
      <c r="A62" s="107"/>
      <c r="B62" s="108"/>
      <c r="C62" s="109"/>
      <c r="D62" s="110"/>
      <c r="E62" s="111"/>
      <c r="F62" s="111" t="s">
        <v>25</v>
      </c>
    </row>
    <row r="63" spans="1:6" ht="25.5" x14ac:dyDescent="0.2">
      <c r="A63" s="107" t="s">
        <v>46</v>
      </c>
      <c r="B63" s="108" t="s">
        <v>195</v>
      </c>
      <c r="C63" s="109" t="s">
        <v>196</v>
      </c>
      <c r="D63" s="110">
        <v>59.8</v>
      </c>
      <c r="E63" s="58" t="s">
        <v>268</v>
      </c>
      <c r="F63" s="58" t="s">
        <v>268</v>
      </c>
    </row>
    <row r="64" spans="1:6" x14ac:dyDescent="0.2">
      <c r="A64" s="107"/>
      <c r="B64" s="108"/>
      <c r="C64" s="109"/>
      <c r="D64" s="110"/>
      <c r="E64" s="111"/>
      <c r="F64" s="111" t="s">
        <v>25</v>
      </c>
    </row>
    <row r="65" spans="1:6" ht="38.25" x14ac:dyDescent="0.2">
      <c r="A65" s="107" t="s">
        <v>48</v>
      </c>
      <c r="B65" s="108" t="s">
        <v>197</v>
      </c>
      <c r="C65" s="109" t="s">
        <v>50</v>
      </c>
      <c r="D65" s="110">
        <v>0.87</v>
      </c>
      <c r="E65" s="58" t="s">
        <v>268</v>
      </c>
      <c r="F65" s="58" t="s">
        <v>268</v>
      </c>
    </row>
    <row r="66" spans="1:6" x14ac:dyDescent="0.2">
      <c r="A66" s="107"/>
      <c r="B66" s="108"/>
      <c r="C66" s="109"/>
      <c r="D66" s="110"/>
      <c r="E66" s="111"/>
      <c r="F66" s="111" t="s">
        <v>25</v>
      </c>
    </row>
    <row r="67" spans="1:6" ht="25.5" x14ac:dyDescent="0.2">
      <c r="A67" s="107" t="s">
        <v>51</v>
      </c>
      <c r="B67" s="108" t="s">
        <v>198</v>
      </c>
      <c r="C67" s="109" t="s">
        <v>50</v>
      </c>
      <c r="D67" s="110">
        <v>48.16</v>
      </c>
      <c r="E67" s="58" t="s">
        <v>268</v>
      </c>
      <c r="F67" s="58" t="s">
        <v>268</v>
      </c>
    </row>
    <row r="68" spans="1:6" x14ac:dyDescent="0.2">
      <c r="A68" s="107"/>
      <c r="B68" s="108"/>
      <c r="C68" s="109"/>
      <c r="D68" s="110"/>
      <c r="E68" s="111"/>
      <c r="F68" s="111" t="s">
        <v>25</v>
      </c>
    </row>
    <row r="69" spans="1:6" ht="38.25" x14ac:dyDescent="0.2">
      <c r="A69" s="107" t="s">
        <v>53</v>
      </c>
      <c r="B69" s="108" t="s">
        <v>199</v>
      </c>
      <c r="C69" s="109" t="s">
        <v>50</v>
      </c>
      <c r="D69" s="110">
        <v>42.14</v>
      </c>
      <c r="E69" s="58" t="s">
        <v>268</v>
      </c>
      <c r="F69" s="58" t="s">
        <v>268</v>
      </c>
    </row>
    <row r="70" spans="1:6" x14ac:dyDescent="0.2">
      <c r="A70" s="112"/>
      <c r="B70" s="108"/>
      <c r="C70" s="109"/>
      <c r="D70" s="110"/>
      <c r="E70" s="111"/>
      <c r="F70" s="111" t="s">
        <v>25</v>
      </c>
    </row>
    <row r="71" spans="1:6" ht="38.25" x14ac:dyDescent="0.2">
      <c r="A71" s="107" t="s">
        <v>56</v>
      </c>
      <c r="B71" s="108" t="s">
        <v>200</v>
      </c>
      <c r="C71" s="109" t="s">
        <v>41</v>
      </c>
      <c r="D71" s="110">
        <v>5.0199999999999996</v>
      </c>
      <c r="E71" s="58" t="s">
        <v>268</v>
      </c>
      <c r="F71" s="58" t="s">
        <v>268</v>
      </c>
    </row>
    <row r="72" spans="1:6" x14ac:dyDescent="0.2">
      <c r="A72" s="107"/>
      <c r="B72" s="108"/>
      <c r="C72" s="109"/>
      <c r="D72" s="110"/>
      <c r="E72" s="111"/>
      <c r="F72" s="111" t="s">
        <v>25</v>
      </c>
    </row>
    <row r="73" spans="1:6" ht="38.25" x14ac:dyDescent="0.2">
      <c r="A73" s="107" t="s">
        <v>94</v>
      </c>
      <c r="B73" s="108" t="s">
        <v>201</v>
      </c>
      <c r="C73" s="109" t="s">
        <v>45</v>
      </c>
      <c r="D73" s="110">
        <v>113.07</v>
      </c>
      <c r="E73" s="58" t="s">
        <v>268</v>
      </c>
      <c r="F73" s="58" t="s">
        <v>268</v>
      </c>
    </row>
    <row r="74" spans="1:6" x14ac:dyDescent="0.2">
      <c r="A74" s="107"/>
      <c r="B74" s="108"/>
      <c r="C74" s="109"/>
      <c r="D74" s="110"/>
      <c r="E74" s="111"/>
      <c r="F74" s="111" t="s">
        <v>25</v>
      </c>
    </row>
    <row r="75" spans="1:6" ht="25.5" x14ac:dyDescent="0.2">
      <c r="A75" s="107" t="s">
        <v>96</v>
      </c>
      <c r="B75" s="108" t="s">
        <v>202</v>
      </c>
      <c r="C75" s="109" t="s">
        <v>45</v>
      </c>
      <c r="D75" s="110">
        <v>5.6</v>
      </c>
      <c r="E75" s="58" t="s">
        <v>268</v>
      </c>
      <c r="F75" s="58" t="s">
        <v>268</v>
      </c>
    </row>
    <row r="76" spans="1:6" x14ac:dyDescent="0.2">
      <c r="A76" s="107"/>
      <c r="B76" s="108"/>
      <c r="C76" s="109"/>
      <c r="D76" s="110"/>
      <c r="E76" s="111"/>
      <c r="F76" s="111" t="s">
        <v>25</v>
      </c>
    </row>
    <row r="77" spans="1:6" ht="38.25" x14ac:dyDescent="0.2">
      <c r="A77" s="107" t="s">
        <v>98</v>
      </c>
      <c r="B77" s="108" t="s">
        <v>203</v>
      </c>
      <c r="C77" s="109" t="s">
        <v>50</v>
      </c>
      <c r="D77" s="110">
        <v>48.16</v>
      </c>
      <c r="E77" s="58" t="s">
        <v>268</v>
      </c>
      <c r="F77" s="58" t="s">
        <v>268</v>
      </c>
    </row>
    <row r="78" spans="1:6" x14ac:dyDescent="0.2">
      <c r="A78" s="107"/>
      <c r="B78" s="108"/>
      <c r="C78" s="109"/>
      <c r="D78" s="110"/>
      <c r="E78" s="111"/>
      <c r="F78" s="111" t="s">
        <v>25</v>
      </c>
    </row>
    <row r="79" spans="1:6" ht="38.25" x14ac:dyDescent="0.2">
      <c r="A79" s="107" t="s">
        <v>144</v>
      </c>
      <c r="B79" s="108" t="s">
        <v>204</v>
      </c>
      <c r="C79" s="109" t="s">
        <v>35</v>
      </c>
      <c r="D79" s="110">
        <v>1</v>
      </c>
      <c r="E79" s="58" t="s">
        <v>268</v>
      </c>
      <c r="F79" s="58" t="s">
        <v>268</v>
      </c>
    </row>
    <row r="80" spans="1:6" x14ac:dyDescent="0.2">
      <c r="A80" s="107"/>
      <c r="B80" s="108"/>
      <c r="C80" s="109"/>
      <c r="D80" s="110"/>
      <c r="E80" s="111"/>
      <c r="F80" s="111" t="s">
        <v>25</v>
      </c>
    </row>
    <row r="81" spans="1:6" ht="38.25" x14ac:dyDescent="0.2">
      <c r="A81" s="107" t="s">
        <v>145</v>
      </c>
      <c r="B81" s="108" t="s">
        <v>205</v>
      </c>
      <c r="C81" s="109" t="s">
        <v>41</v>
      </c>
      <c r="D81" s="110">
        <v>3.5</v>
      </c>
      <c r="E81" s="58" t="s">
        <v>268</v>
      </c>
      <c r="F81" s="58" t="s">
        <v>268</v>
      </c>
    </row>
    <row r="82" spans="1:6" x14ac:dyDescent="0.2">
      <c r="A82" s="107"/>
      <c r="B82" s="108"/>
      <c r="C82" s="109"/>
      <c r="D82" s="110"/>
      <c r="E82" s="111"/>
      <c r="F82" s="111"/>
    </row>
    <row r="83" spans="1:6" ht="25.5" x14ac:dyDescent="0.2">
      <c r="A83" s="107" t="s">
        <v>206</v>
      </c>
      <c r="B83" s="113" t="s">
        <v>207</v>
      </c>
      <c r="C83" s="114">
        <v>0.05</v>
      </c>
      <c r="D83" s="110"/>
      <c r="E83" s="111"/>
      <c r="F83" s="58" t="s">
        <v>268</v>
      </c>
    </row>
    <row r="84" spans="1:6" x14ac:dyDescent="0.2">
      <c r="A84" s="107"/>
      <c r="B84" s="108"/>
      <c r="C84" s="109"/>
      <c r="D84" s="110"/>
      <c r="E84" s="111"/>
      <c r="F84" s="111"/>
    </row>
    <row r="85" spans="1:6" ht="13.5" thickBot="1" x14ac:dyDescent="0.25">
      <c r="A85" s="115"/>
      <c r="B85" s="116" t="s">
        <v>208</v>
      </c>
      <c r="C85" s="117"/>
      <c r="D85" s="118"/>
      <c r="E85" s="119"/>
      <c r="F85" s="171" t="s">
        <v>268</v>
      </c>
    </row>
    <row r="86" spans="1:6" ht="13.5" thickTop="1" x14ac:dyDescent="0.2"/>
    <row r="88" spans="1:6" ht="25.5" x14ac:dyDescent="0.2">
      <c r="A88" s="38">
        <v>5</v>
      </c>
      <c r="B88" s="72" t="s">
        <v>101</v>
      </c>
      <c r="C88" s="33"/>
      <c r="D88" s="73"/>
      <c r="E88" s="74"/>
    </row>
    <row r="89" spans="1:6" x14ac:dyDescent="0.2">
      <c r="A89" s="38"/>
      <c r="B89" s="72"/>
      <c r="C89" s="33"/>
      <c r="D89" s="73"/>
      <c r="E89" s="74"/>
    </row>
    <row r="90" spans="1:6" ht="25.5" x14ac:dyDescent="0.2">
      <c r="A90" s="120"/>
      <c r="B90" s="121" t="s">
        <v>102</v>
      </c>
      <c r="C90" s="122"/>
      <c r="D90" s="123"/>
      <c r="E90" s="124"/>
      <c r="F90" s="125"/>
    </row>
    <row r="91" spans="1:6" ht="25.5" x14ac:dyDescent="0.2">
      <c r="A91" s="120"/>
      <c r="B91" s="121" t="s">
        <v>103</v>
      </c>
      <c r="C91" s="122"/>
      <c r="D91" s="123"/>
      <c r="E91" s="124"/>
      <c r="F91" s="125"/>
    </row>
    <row r="92" spans="1:6" x14ac:dyDescent="0.2">
      <c r="A92" s="120"/>
      <c r="B92" s="121"/>
      <c r="C92" s="122"/>
      <c r="D92" s="123"/>
      <c r="E92" s="124"/>
      <c r="F92" s="125"/>
    </row>
    <row r="93" spans="1:6" ht="38.25" x14ac:dyDescent="0.2">
      <c r="A93" s="60" t="s">
        <v>29</v>
      </c>
      <c r="B93" s="54" t="s">
        <v>104</v>
      </c>
      <c r="C93" s="55" t="s">
        <v>45</v>
      </c>
      <c r="D93" s="56">
        <v>80</v>
      </c>
      <c r="E93" s="88" t="s">
        <v>268</v>
      </c>
      <c r="F93" s="88" t="s">
        <v>268</v>
      </c>
    </row>
    <row r="94" spans="1:6" x14ac:dyDescent="0.2">
      <c r="A94" s="60"/>
      <c r="B94" s="54"/>
      <c r="D94" s="56"/>
    </row>
    <row r="95" spans="1:6" ht="76.5" x14ac:dyDescent="0.2">
      <c r="A95" s="60" t="s">
        <v>31</v>
      </c>
      <c r="B95" s="54" t="s">
        <v>105</v>
      </c>
      <c r="C95" s="55" t="s">
        <v>45</v>
      </c>
      <c r="D95" s="56">
        <v>80</v>
      </c>
      <c r="E95" s="88" t="s">
        <v>268</v>
      </c>
      <c r="F95" s="88" t="s">
        <v>268</v>
      </c>
    </row>
    <row r="96" spans="1:6" x14ac:dyDescent="0.2">
      <c r="A96" s="60"/>
      <c r="B96" s="54"/>
      <c r="D96" s="56"/>
      <c r="F96" s="58">
        <f t="shared" ref="F96:F110" si="3">+E96*D96</f>
        <v>0</v>
      </c>
    </row>
    <row r="97" spans="1:6" x14ac:dyDescent="0.2">
      <c r="A97" s="60" t="s">
        <v>33</v>
      </c>
      <c r="B97" s="54" t="s">
        <v>106</v>
      </c>
      <c r="C97" s="55" t="s">
        <v>50</v>
      </c>
      <c r="D97" s="56">
        <v>10</v>
      </c>
      <c r="E97" s="88" t="s">
        <v>268</v>
      </c>
      <c r="F97" s="88" t="s">
        <v>268</v>
      </c>
    </row>
    <row r="98" spans="1:6" x14ac:dyDescent="0.2">
      <c r="A98" s="60" t="s">
        <v>107</v>
      </c>
      <c r="B98" s="54"/>
      <c r="D98" s="56"/>
      <c r="F98" s="58">
        <f t="shared" si="3"/>
        <v>0</v>
      </c>
    </row>
    <row r="99" spans="1:6" ht="38.25" x14ac:dyDescent="0.2">
      <c r="A99" s="60" t="s">
        <v>42</v>
      </c>
      <c r="B99" s="54" t="s">
        <v>108</v>
      </c>
      <c r="C99" s="55" t="s">
        <v>50</v>
      </c>
      <c r="D99" s="56">
        <v>10</v>
      </c>
      <c r="E99" s="88" t="s">
        <v>268</v>
      </c>
      <c r="F99" s="88" t="s">
        <v>268</v>
      </c>
    </row>
    <row r="100" spans="1:6" x14ac:dyDescent="0.2">
      <c r="A100" s="60"/>
      <c r="B100" s="54"/>
      <c r="D100" s="56"/>
      <c r="F100" s="58">
        <f t="shared" si="3"/>
        <v>0</v>
      </c>
    </row>
    <row r="101" spans="1:6" x14ac:dyDescent="0.2">
      <c r="A101" s="60" t="s">
        <v>44</v>
      </c>
      <c r="B101" s="86" t="s">
        <v>109</v>
      </c>
      <c r="C101" s="55" t="s">
        <v>45</v>
      </c>
      <c r="D101" s="87">
        <v>100</v>
      </c>
      <c r="E101" s="88" t="s">
        <v>268</v>
      </c>
      <c r="F101" s="88" t="s">
        <v>268</v>
      </c>
    </row>
    <row r="102" spans="1:6" x14ac:dyDescent="0.2">
      <c r="A102" s="60"/>
      <c r="F102" s="58">
        <f t="shared" si="3"/>
        <v>0</v>
      </c>
    </row>
    <row r="103" spans="1:6" x14ac:dyDescent="0.2">
      <c r="A103" s="60" t="s">
        <v>46</v>
      </c>
      <c r="B103" s="86" t="s">
        <v>110</v>
      </c>
      <c r="C103" s="55" t="s">
        <v>45</v>
      </c>
      <c r="D103" s="87">
        <v>100</v>
      </c>
      <c r="E103" s="88" t="s">
        <v>268</v>
      </c>
      <c r="F103" s="88" t="s">
        <v>268</v>
      </c>
    </row>
    <row r="104" spans="1:6" x14ac:dyDescent="0.2">
      <c r="A104" s="60"/>
    </row>
    <row r="105" spans="1:6" ht="25.5" x14ac:dyDescent="0.2">
      <c r="A105" s="60" t="s">
        <v>48</v>
      </c>
      <c r="B105" s="54" t="s">
        <v>111</v>
      </c>
      <c r="C105" s="55" t="s">
        <v>50</v>
      </c>
      <c r="D105" s="87">
        <v>5</v>
      </c>
      <c r="E105" s="88" t="s">
        <v>268</v>
      </c>
      <c r="F105" s="88" t="s">
        <v>268</v>
      </c>
    </row>
    <row r="106" spans="1:6" x14ac:dyDescent="0.2">
      <c r="A106" s="60"/>
    </row>
    <row r="107" spans="1:6" x14ac:dyDescent="0.2">
      <c r="A107" s="60" t="s">
        <v>51</v>
      </c>
      <c r="B107" s="86" t="s">
        <v>112</v>
      </c>
      <c r="C107" s="55" t="s">
        <v>35</v>
      </c>
      <c r="D107" s="87">
        <v>1</v>
      </c>
      <c r="E107" s="88" t="s">
        <v>268</v>
      </c>
      <c r="F107" s="88" t="s">
        <v>268</v>
      </c>
    </row>
    <row r="108" spans="1:6" x14ac:dyDescent="0.2">
      <c r="A108" s="60"/>
      <c r="F108" s="88"/>
    </row>
    <row r="109" spans="1:6" ht="25.5" x14ac:dyDescent="0.2">
      <c r="A109" s="60" t="s">
        <v>53</v>
      </c>
      <c r="B109" s="65" t="s">
        <v>37</v>
      </c>
      <c r="C109" s="64">
        <v>0.05</v>
      </c>
      <c r="D109" s="66"/>
      <c r="E109" s="172"/>
      <c r="F109" s="88" t="s">
        <v>268</v>
      </c>
    </row>
    <row r="110" spans="1:6" x14ac:dyDescent="0.2">
      <c r="A110" s="60"/>
      <c r="F110" s="58">
        <f t="shared" si="3"/>
        <v>0</v>
      </c>
    </row>
    <row r="111" spans="1:6" ht="13.5" thickBot="1" x14ac:dyDescent="0.25">
      <c r="A111" s="126"/>
      <c r="B111" s="78" t="s">
        <v>22</v>
      </c>
      <c r="C111" s="79"/>
      <c r="D111" s="80"/>
      <c r="E111" s="81"/>
      <c r="F111" s="97" t="s">
        <v>268</v>
      </c>
    </row>
    <row r="112" spans="1:6" ht="13.5" thickTop="1" x14ac:dyDescent="0.2">
      <c r="A112" s="60"/>
    </row>
  </sheetData>
  <sheetProtection selectLockedCells="1"/>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E65A9-0491-4297-998F-CFB840884663}">
  <sheetPr>
    <tabColor theme="5" tint="0.59999389629810485"/>
  </sheetPr>
  <dimension ref="A1:G36"/>
  <sheetViews>
    <sheetView showZeros="0" view="pageBreakPreview" zoomScaleNormal="100" zoomScaleSheetLayoutView="100" workbookViewId="0">
      <selection activeCell="J31" sqref="J31"/>
    </sheetView>
  </sheetViews>
  <sheetFormatPr defaultRowHeight="12.75" x14ac:dyDescent="0.2"/>
  <cols>
    <col min="1" max="1" width="4.140625" style="53" customWidth="1"/>
    <col min="2" max="2" width="42.85546875" style="54" customWidth="1"/>
    <col min="3" max="3" width="7.7109375" style="55" bestFit="1" customWidth="1"/>
    <col min="4" max="4" width="10.140625" style="56" bestFit="1" customWidth="1"/>
    <col min="5" max="5" width="10.28515625" style="57" bestFit="1" customWidth="1"/>
    <col min="6" max="6" width="13.5703125" style="63" bestFit="1" customWidth="1"/>
    <col min="7" max="7" width="9.140625" style="59"/>
    <col min="8" max="16384" width="9.140625" style="60"/>
  </cols>
  <sheetData>
    <row r="1" spans="1:7" s="38" customFormat="1" x14ac:dyDescent="0.2">
      <c r="A1" s="31" t="s">
        <v>61</v>
      </c>
      <c r="B1" s="32" t="s">
        <v>62</v>
      </c>
      <c r="C1" s="33"/>
      <c r="D1" s="34"/>
      <c r="E1" s="35"/>
      <c r="F1" s="36"/>
      <c r="G1" s="37"/>
    </row>
    <row r="2" spans="1:7" s="38" customFormat="1" x14ac:dyDescent="0.2">
      <c r="A2" s="53"/>
      <c r="B2" s="32"/>
      <c r="C2" s="33"/>
      <c r="D2" s="34"/>
      <c r="E2" s="57"/>
      <c r="F2" s="63"/>
      <c r="G2" s="37"/>
    </row>
    <row r="3" spans="1:7" s="38" customFormat="1" x14ac:dyDescent="0.2">
      <c r="A3" s="53"/>
      <c r="B3" s="98" t="s">
        <v>63</v>
      </c>
      <c r="C3" s="33"/>
      <c r="D3" s="34"/>
      <c r="E3" s="57"/>
      <c r="F3" s="63"/>
      <c r="G3" s="37"/>
    </row>
    <row r="4" spans="1:7" s="38" customFormat="1" x14ac:dyDescent="0.2">
      <c r="A4" s="53"/>
      <c r="B4" s="32"/>
      <c r="C4" s="33"/>
      <c r="D4" s="34"/>
      <c r="E4" s="57"/>
      <c r="F4" s="63"/>
      <c r="G4" s="37"/>
    </row>
    <row r="5" spans="1:7" s="38" customFormat="1" x14ac:dyDescent="0.2">
      <c r="A5" s="31" t="s">
        <v>29</v>
      </c>
      <c r="B5" s="32" t="s">
        <v>64</v>
      </c>
      <c r="C5" s="33"/>
      <c r="D5" s="34"/>
      <c r="E5" s="57"/>
      <c r="F5" s="58" t="s">
        <v>268</v>
      </c>
      <c r="G5" s="37"/>
    </row>
    <row r="6" spans="1:7" s="38" customFormat="1" x14ac:dyDescent="0.2">
      <c r="A6" s="31" t="s">
        <v>31</v>
      </c>
      <c r="B6" s="32" t="s">
        <v>65</v>
      </c>
      <c r="C6" s="33"/>
      <c r="D6" s="34"/>
      <c r="E6" s="57"/>
      <c r="F6" s="58" t="s">
        <v>268</v>
      </c>
      <c r="G6" s="37"/>
    </row>
    <row r="7" spans="1:7" s="38" customFormat="1" ht="13.5" thickBot="1" x14ac:dyDescent="0.25">
      <c r="A7" s="99"/>
      <c r="B7" s="100"/>
      <c r="C7" s="79"/>
      <c r="D7" s="101"/>
      <c r="E7" s="102"/>
      <c r="F7" s="97" t="s">
        <v>268</v>
      </c>
      <c r="G7" s="37"/>
    </row>
    <row r="8" spans="1:7" s="38" customFormat="1" ht="13.5" thickTop="1" x14ac:dyDescent="0.2">
      <c r="A8" s="53"/>
      <c r="B8" s="32"/>
      <c r="C8" s="33"/>
      <c r="D8" s="34"/>
      <c r="E8" s="57"/>
      <c r="F8" s="63"/>
      <c r="G8" s="37"/>
    </row>
    <row r="9" spans="1:7" s="37" customFormat="1" x14ac:dyDescent="0.2">
      <c r="A9" s="31" t="s">
        <v>29</v>
      </c>
      <c r="B9" s="32" t="s">
        <v>64</v>
      </c>
      <c r="C9" s="33"/>
      <c r="D9" s="34"/>
      <c r="E9" s="63"/>
      <c r="F9" s="63"/>
    </row>
    <row r="10" spans="1:7" s="37" customFormat="1" x14ac:dyDescent="0.2">
      <c r="A10" s="53"/>
      <c r="B10" s="32"/>
      <c r="C10" s="33"/>
      <c r="D10" s="34"/>
      <c r="E10" s="63"/>
      <c r="F10" s="63"/>
    </row>
    <row r="11" spans="1:7" s="59" customFormat="1" ht="76.5" x14ac:dyDescent="0.2">
      <c r="A11" s="53" t="s">
        <v>29</v>
      </c>
      <c r="B11" s="54" t="s">
        <v>66</v>
      </c>
      <c r="C11" s="55" t="s">
        <v>43</v>
      </c>
      <c r="D11" s="56">
        <v>6</v>
      </c>
      <c r="E11" s="58" t="s">
        <v>268</v>
      </c>
      <c r="F11" s="58" t="s">
        <v>268</v>
      </c>
    </row>
    <row r="12" spans="1:7" s="59" customFormat="1" x14ac:dyDescent="0.2">
      <c r="A12" s="53"/>
      <c r="B12" s="54"/>
      <c r="C12" s="55"/>
      <c r="D12" s="56"/>
      <c r="E12" s="57"/>
      <c r="F12" s="58">
        <f>ROUND(E12*D12,2)</f>
        <v>0</v>
      </c>
    </row>
    <row r="13" spans="1:7" s="45" customFormat="1" ht="51" x14ac:dyDescent="0.2">
      <c r="A13" s="71" t="s">
        <v>31</v>
      </c>
      <c r="B13" s="65" t="s">
        <v>67</v>
      </c>
      <c r="C13" s="62" t="s">
        <v>41</v>
      </c>
      <c r="D13" s="66">
        <v>9.5</v>
      </c>
      <c r="E13" s="58" t="s">
        <v>268</v>
      </c>
      <c r="F13" s="58" t="s">
        <v>268</v>
      </c>
    </row>
    <row r="14" spans="1:7" s="45" customFormat="1" x14ac:dyDescent="0.2">
      <c r="A14" s="71"/>
      <c r="B14" s="65"/>
      <c r="C14" s="62"/>
      <c r="D14" s="66"/>
      <c r="E14" s="67"/>
      <c r="F14" s="58">
        <f>ROUND(E14*D14,2)</f>
        <v>0</v>
      </c>
    </row>
    <row r="15" spans="1:7" s="45" customFormat="1" ht="25.5" x14ac:dyDescent="0.2">
      <c r="A15" s="71" t="s">
        <v>33</v>
      </c>
      <c r="B15" s="65" t="s">
        <v>68</v>
      </c>
      <c r="C15" s="62" t="s">
        <v>41</v>
      </c>
      <c r="D15" s="66">
        <v>13.2</v>
      </c>
      <c r="E15" s="58" t="s">
        <v>268</v>
      </c>
      <c r="F15" s="58" t="s">
        <v>268</v>
      </c>
    </row>
    <row r="16" spans="1:7" s="59" customFormat="1" x14ac:dyDescent="0.2">
      <c r="A16" s="53"/>
      <c r="B16" s="54"/>
      <c r="C16" s="55"/>
      <c r="D16" s="56" t="s">
        <v>25</v>
      </c>
      <c r="E16" s="57"/>
      <c r="F16" s="58"/>
    </row>
    <row r="17" spans="1:7" s="38" customFormat="1" ht="25.5" x14ac:dyDescent="0.2">
      <c r="A17" s="53" t="s">
        <v>42</v>
      </c>
      <c r="B17" s="54" t="s">
        <v>69</v>
      </c>
      <c r="C17" s="55" t="s">
        <v>55</v>
      </c>
      <c r="D17" s="56">
        <v>5</v>
      </c>
      <c r="E17" s="58" t="s">
        <v>268</v>
      </c>
      <c r="F17" s="58" t="s">
        <v>268</v>
      </c>
      <c r="G17" s="37"/>
    </row>
    <row r="18" spans="1:7" s="38" customFormat="1" x14ac:dyDescent="0.2">
      <c r="A18" s="53"/>
      <c r="B18" s="32"/>
      <c r="C18" s="33"/>
      <c r="D18" s="34"/>
      <c r="E18" s="57"/>
      <c r="F18" s="58">
        <f t="shared" ref="F18" si="0">ROUND(E18*D18,2)</f>
        <v>0</v>
      </c>
      <c r="G18" s="37"/>
    </row>
    <row r="19" spans="1:7" s="69" customFormat="1" ht="25.5" x14ac:dyDescent="0.2">
      <c r="A19" s="53" t="s">
        <v>44</v>
      </c>
      <c r="B19" s="65" t="s">
        <v>37</v>
      </c>
      <c r="C19" s="64">
        <v>0.05</v>
      </c>
      <c r="D19" s="66"/>
      <c r="E19" s="68"/>
      <c r="F19" s="58" t="s">
        <v>268</v>
      </c>
    </row>
    <row r="20" spans="1:7" s="45" customFormat="1" x14ac:dyDescent="0.2">
      <c r="A20" s="71"/>
      <c r="B20" s="65"/>
      <c r="C20" s="62"/>
      <c r="D20" s="66"/>
      <c r="E20" s="68"/>
      <c r="F20" s="68"/>
    </row>
    <row r="21" spans="1:7" s="85" customFormat="1" ht="13.5" thickBot="1" x14ac:dyDescent="0.25">
      <c r="A21" s="103"/>
      <c r="B21" s="40" t="s">
        <v>70</v>
      </c>
      <c r="C21" s="41"/>
      <c r="D21" s="42"/>
      <c r="E21" s="104"/>
      <c r="F21" s="173" t="s">
        <v>268</v>
      </c>
    </row>
    <row r="22" spans="1:7" s="38" customFormat="1" ht="13.5" thickTop="1" x14ac:dyDescent="0.2">
      <c r="A22" s="53"/>
      <c r="B22" s="32"/>
      <c r="C22" s="33"/>
      <c r="D22" s="34"/>
      <c r="E22" s="57"/>
      <c r="F22" s="63"/>
      <c r="G22" s="37"/>
    </row>
    <row r="23" spans="1:7" s="38" customFormat="1" x14ac:dyDescent="0.2">
      <c r="A23" s="31" t="s">
        <v>31</v>
      </c>
      <c r="B23" s="32" t="s">
        <v>65</v>
      </c>
      <c r="C23" s="33"/>
      <c r="D23" s="34"/>
      <c r="E23" s="57"/>
      <c r="F23" s="63"/>
      <c r="G23" s="37"/>
    </row>
    <row r="24" spans="1:7" s="38" customFormat="1" x14ac:dyDescent="0.2">
      <c r="A24" s="53"/>
      <c r="B24" s="32"/>
      <c r="C24" s="33"/>
      <c r="D24" s="34"/>
      <c r="E24" s="57"/>
      <c r="F24" s="63"/>
      <c r="G24" s="37"/>
    </row>
    <row r="25" spans="1:7" ht="38.25" x14ac:dyDescent="0.2">
      <c r="A25" s="53" t="s">
        <v>29</v>
      </c>
      <c r="B25" s="54" t="s">
        <v>71</v>
      </c>
      <c r="C25" s="55" t="s">
        <v>45</v>
      </c>
      <c r="D25" s="56">
        <v>1.5</v>
      </c>
      <c r="E25" s="58" t="s">
        <v>268</v>
      </c>
      <c r="F25" s="58" t="s">
        <v>268</v>
      </c>
    </row>
    <row r="26" spans="1:7" x14ac:dyDescent="0.2">
      <c r="F26" s="58">
        <f t="shared" ref="F26:F32" si="1">ROUND(E26*D26,2)</f>
        <v>0</v>
      </c>
    </row>
    <row r="27" spans="1:7" ht="89.25" x14ac:dyDescent="0.2">
      <c r="A27" s="53" t="s">
        <v>31</v>
      </c>
      <c r="B27" s="54" t="s">
        <v>72</v>
      </c>
      <c r="C27" s="55" t="s">
        <v>41</v>
      </c>
      <c r="D27" s="56">
        <v>67</v>
      </c>
      <c r="E27" s="58" t="s">
        <v>268</v>
      </c>
      <c r="F27" s="58" t="s">
        <v>268</v>
      </c>
    </row>
    <row r="28" spans="1:7" x14ac:dyDescent="0.2">
      <c r="F28" s="58">
        <f t="shared" si="1"/>
        <v>0</v>
      </c>
    </row>
    <row r="29" spans="1:7" ht="51" x14ac:dyDescent="0.2">
      <c r="A29" s="53" t="s">
        <v>33</v>
      </c>
      <c r="B29" s="54" t="s">
        <v>73</v>
      </c>
      <c r="C29" s="55" t="s">
        <v>45</v>
      </c>
      <c r="D29" s="56">
        <v>35</v>
      </c>
      <c r="E29" s="58" t="s">
        <v>268</v>
      </c>
      <c r="F29" s="58" t="s">
        <v>268</v>
      </c>
    </row>
    <row r="30" spans="1:7" x14ac:dyDescent="0.2">
      <c r="F30" s="58">
        <f t="shared" si="1"/>
        <v>0</v>
      </c>
    </row>
    <row r="31" spans="1:7" s="38" customFormat="1" ht="25.5" x14ac:dyDescent="0.2">
      <c r="A31" s="53" t="s">
        <v>42</v>
      </c>
      <c r="B31" s="54" t="s">
        <v>74</v>
      </c>
      <c r="C31" s="55" t="s">
        <v>55</v>
      </c>
      <c r="D31" s="56">
        <v>20</v>
      </c>
      <c r="E31" s="58" t="s">
        <v>268</v>
      </c>
      <c r="F31" s="58" t="s">
        <v>268</v>
      </c>
      <c r="G31" s="37"/>
    </row>
    <row r="32" spans="1:7" s="38" customFormat="1" x14ac:dyDescent="0.2">
      <c r="A32" s="53"/>
      <c r="B32" s="32"/>
      <c r="C32" s="33"/>
      <c r="D32" s="34"/>
      <c r="E32" s="57"/>
      <c r="F32" s="58">
        <f t="shared" si="1"/>
        <v>0</v>
      </c>
      <c r="G32" s="37"/>
    </row>
    <row r="33" spans="1:7" s="70" customFormat="1" ht="25.5" x14ac:dyDescent="0.2">
      <c r="A33" s="53" t="s">
        <v>44</v>
      </c>
      <c r="B33" s="65" t="s">
        <v>37</v>
      </c>
      <c r="C33" s="64">
        <v>0.05</v>
      </c>
      <c r="D33" s="66"/>
      <c r="E33" s="67"/>
      <c r="F33" s="58" t="s">
        <v>268</v>
      </c>
      <c r="G33" s="69"/>
    </row>
    <row r="34" spans="1:7" s="105" customFormat="1" x14ac:dyDescent="0.2">
      <c r="A34" s="71"/>
      <c r="B34" s="65"/>
      <c r="C34" s="62"/>
      <c r="D34" s="66"/>
      <c r="E34" s="67"/>
      <c r="F34" s="68"/>
      <c r="G34" s="45"/>
    </row>
    <row r="35" spans="1:7" s="105" customFormat="1" ht="13.5" thickBot="1" x14ac:dyDescent="0.25">
      <c r="A35" s="103"/>
      <c r="B35" s="40" t="s">
        <v>75</v>
      </c>
      <c r="C35" s="41"/>
      <c r="D35" s="42"/>
      <c r="E35" s="106"/>
      <c r="F35" s="173" t="s">
        <v>268</v>
      </c>
      <c r="G35" s="45"/>
    </row>
    <row r="36" spans="1:7" ht="13.5" thickTop="1" x14ac:dyDescent="0.2"/>
  </sheetData>
  <sheetProtection selectLockedCells="1"/>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C52D1-F04C-4000-A0FF-75C860F59BDE}">
  <sheetPr>
    <tabColor theme="5" tint="0.59999389629810485"/>
  </sheetPr>
  <dimension ref="A1:J36"/>
  <sheetViews>
    <sheetView showZeros="0" view="pageBreakPreview" zoomScaleNormal="100" zoomScaleSheetLayoutView="100" workbookViewId="0">
      <selection activeCell="K16" sqref="K16"/>
    </sheetView>
  </sheetViews>
  <sheetFormatPr defaultRowHeight="12.75" x14ac:dyDescent="0.2"/>
  <cols>
    <col min="1" max="1" width="4.140625" style="53" customWidth="1"/>
    <col min="2" max="2" width="42.85546875" style="54" customWidth="1"/>
    <col min="3" max="3" width="7.7109375" style="55" bestFit="1" customWidth="1"/>
    <col min="4" max="4" width="10.140625" style="56" bestFit="1" customWidth="1"/>
    <col min="5" max="5" width="10.28515625" style="57" bestFit="1" customWidth="1"/>
    <col min="6" max="6" width="13.5703125" style="63" bestFit="1" customWidth="1"/>
    <col min="7" max="7" width="9.140625" style="59"/>
    <col min="8" max="16384" width="9.140625" style="60"/>
  </cols>
  <sheetData>
    <row r="1" spans="1:10" s="38" customFormat="1" x14ac:dyDescent="0.2">
      <c r="A1" s="31" t="s">
        <v>76</v>
      </c>
      <c r="B1" s="32" t="s">
        <v>15</v>
      </c>
      <c r="C1" s="33"/>
      <c r="D1" s="34"/>
      <c r="E1" s="35"/>
      <c r="F1" s="36"/>
      <c r="G1" s="37"/>
    </row>
    <row r="2" spans="1:10" s="38" customFormat="1" x14ac:dyDescent="0.2">
      <c r="A2" s="31"/>
      <c r="B2" s="32"/>
      <c r="C2" s="33"/>
      <c r="D2" s="34"/>
      <c r="E2" s="35"/>
      <c r="F2" s="36"/>
      <c r="G2" s="37"/>
    </row>
    <row r="3" spans="1:10" s="59" customFormat="1" ht="89.25" x14ac:dyDescent="0.2">
      <c r="A3" s="53">
        <v>1</v>
      </c>
      <c r="B3" s="54" t="s">
        <v>77</v>
      </c>
      <c r="C3" s="55"/>
      <c r="D3" s="87"/>
      <c r="E3" s="88"/>
      <c r="F3" s="58">
        <f t="shared" ref="F3:F30" si="0">+E3*D3</f>
        <v>0</v>
      </c>
      <c r="J3" s="37"/>
    </row>
    <row r="4" spans="1:10" s="59" customFormat="1" x14ac:dyDescent="0.2">
      <c r="A4" s="53"/>
      <c r="B4" s="86" t="s">
        <v>78</v>
      </c>
      <c r="C4" s="55" t="s">
        <v>35</v>
      </c>
      <c r="D4" s="87">
        <v>1</v>
      </c>
      <c r="E4" s="88" t="s">
        <v>268</v>
      </c>
      <c r="F4" s="88" t="s">
        <v>268</v>
      </c>
      <c r="J4" s="37"/>
    </row>
    <row r="5" spans="1:10" s="59" customFormat="1" x14ac:dyDescent="0.2">
      <c r="A5" s="53"/>
      <c r="B5" s="86" t="s">
        <v>79</v>
      </c>
      <c r="C5" s="55" t="s">
        <v>35</v>
      </c>
      <c r="D5" s="87">
        <v>1</v>
      </c>
      <c r="E5" s="88" t="s">
        <v>268</v>
      </c>
      <c r="F5" s="88" t="s">
        <v>268</v>
      </c>
      <c r="J5" s="37"/>
    </row>
    <row r="6" spans="1:10" s="59" customFormat="1" x14ac:dyDescent="0.2">
      <c r="A6" s="53"/>
      <c r="B6" s="86"/>
      <c r="C6" s="55"/>
      <c r="D6" s="87"/>
      <c r="E6" s="88"/>
      <c r="F6" s="58">
        <f t="shared" si="0"/>
        <v>0</v>
      </c>
      <c r="J6" s="37"/>
    </row>
    <row r="7" spans="1:10" s="59" customFormat="1" x14ac:dyDescent="0.2">
      <c r="A7" s="53">
        <v>2</v>
      </c>
      <c r="B7" s="54" t="s">
        <v>80</v>
      </c>
      <c r="C7" s="55" t="s">
        <v>45</v>
      </c>
      <c r="D7" s="56">
        <v>100</v>
      </c>
      <c r="E7" s="88" t="s">
        <v>268</v>
      </c>
      <c r="F7" s="88" t="s">
        <v>268</v>
      </c>
    </row>
    <row r="8" spans="1:10" s="59" customFormat="1" x14ac:dyDescent="0.2">
      <c r="A8" s="53"/>
      <c r="B8" s="86"/>
      <c r="C8" s="55"/>
      <c r="D8" s="87"/>
      <c r="E8" s="88"/>
      <c r="F8" s="58">
        <f t="shared" si="0"/>
        <v>0</v>
      </c>
    </row>
    <row r="9" spans="1:10" ht="25.5" x14ac:dyDescent="0.2">
      <c r="A9" s="53">
        <v>3</v>
      </c>
      <c r="B9" s="54" t="s">
        <v>81</v>
      </c>
      <c r="F9" s="58">
        <f t="shared" si="0"/>
        <v>0</v>
      </c>
    </row>
    <row r="10" spans="1:10" x14ac:dyDescent="0.2">
      <c r="B10" s="54" t="s">
        <v>82</v>
      </c>
      <c r="C10" s="55" t="s">
        <v>45</v>
      </c>
      <c r="D10" s="56">
        <v>216</v>
      </c>
      <c r="E10" s="88" t="s">
        <v>268</v>
      </c>
      <c r="F10" s="88" t="s">
        <v>268</v>
      </c>
    </row>
    <row r="11" spans="1:10" x14ac:dyDescent="0.2">
      <c r="B11" s="54" t="s">
        <v>83</v>
      </c>
      <c r="C11" s="55" t="s">
        <v>45</v>
      </c>
      <c r="D11" s="56">
        <v>100</v>
      </c>
      <c r="E11" s="88" t="s">
        <v>268</v>
      </c>
      <c r="F11" s="88" t="s">
        <v>268</v>
      </c>
    </row>
    <row r="12" spans="1:10" x14ac:dyDescent="0.2">
      <c r="B12" s="54" t="s">
        <v>84</v>
      </c>
      <c r="C12" s="55" t="s">
        <v>45</v>
      </c>
      <c r="D12" s="56">
        <v>57</v>
      </c>
      <c r="E12" s="88" t="s">
        <v>268</v>
      </c>
      <c r="F12" s="88" t="s">
        <v>268</v>
      </c>
    </row>
    <row r="13" spans="1:10" x14ac:dyDescent="0.2">
      <c r="B13" s="54" t="s">
        <v>85</v>
      </c>
      <c r="C13" s="55" t="s">
        <v>45</v>
      </c>
      <c r="D13" s="56">
        <v>60</v>
      </c>
      <c r="E13" s="88" t="s">
        <v>268</v>
      </c>
      <c r="F13" s="88" t="s">
        <v>268</v>
      </c>
    </row>
    <row r="14" spans="1:10" x14ac:dyDescent="0.2">
      <c r="F14" s="58"/>
    </row>
    <row r="15" spans="1:10" ht="51" x14ac:dyDescent="0.2">
      <c r="A15" s="53">
        <v>4</v>
      </c>
      <c r="B15" s="54" t="s">
        <v>86</v>
      </c>
      <c r="F15" s="58"/>
    </row>
    <row r="16" spans="1:10" ht="51" x14ac:dyDescent="0.2">
      <c r="B16" s="54" t="s">
        <v>87</v>
      </c>
      <c r="C16" s="55" t="s">
        <v>43</v>
      </c>
      <c r="D16" s="56">
        <v>5</v>
      </c>
      <c r="E16" s="88" t="s">
        <v>268</v>
      </c>
      <c r="F16" s="88" t="s">
        <v>268</v>
      </c>
    </row>
    <row r="17" spans="1:7" x14ac:dyDescent="0.2">
      <c r="B17" s="54" t="s">
        <v>88</v>
      </c>
      <c r="C17" s="55" t="s">
        <v>35</v>
      </c>
      <c r="D17" s="56">
        <v>1</v>
      </c>
      <c r="E17" s="88" t="s">
        <v>268</v>
      </c>
      <c r="F17" s="88" t="s">
        <v>268</v>
      </c>
    </row>
    <row r="18" spans="1:7" x14ac:dyDescent="0.2">
      <c r="F18" s="58">
        <f t="shared" si="0"/>
        <v>0</v>
      </c>
    </row>
    <row r="19" spans="1:7" ht="38.25" x14ac:dyDescent="0.2">
      <c r="A19" s="53">
        <v>5</v>
      </c>
      <c r="B19" s="54" t="s">
        <v>89</v>
      </c>
      <c r="F19" s="58">
        <f t="shared" si="0"/>
        <v>0</v>
      </c>
    </row>
    <row r="20" spans="1:7" x14ac:dyDescent="0.2">
      <c r="B20" s="54" t="s">
        <v>90</v>
      </c>
      <c r="C20" s="55" t="s">
        <v>45</v>
      </c>
      <c r="D20" s="56">
        <v>10</v>
      </c>
      <c r="E20" s="88" t="s">
        <v>268</v>
      </c>
      <c r="F20" s="88" t="s">
        <v>268</v>
      </c>
    </row>
    <row r="21" spans="1:7" x14ac:dyDescent="0.2">
      <c r="B21" s="54" t="s">
        <v>91</v>
      </c>
      <c r="C21" s="55" t="s">
        <v>45</v>
      </c>
      <c r="D21" s="56">
        <v>28</v>
      </c>
      <c r="E21" s="88" t="s">
        <v>268</v>
      </c>
      <c r="F21" s="88" t="s">
        <v>268</v>
      </c>
    </row>
    <row r="22" spans="1:7" x14ac:dyDescent="0.2">
      <c r="F22" s="58">
        <f t="shared" si="0"/>
        <v>0</v>
      </c>
    </row>
    <row r="23" spans="1:7" ht="38.25" x14ac:dyDescent="0.2">
      <c r="A23" s="53">
        <v>6</v>
      </c>
      <c r="B23" s="54" t="s">
        <v>92</v>
      </c>
      <c r="F23" s="58">
        <f t="shared" ref="F23" si="1">+E23*D23</f>
        <v>0</v>
      </c>
    </row>
    <row r="24" spans="1:7" x14ac:dyDescent="0.2">
      <c r="B24" s="54" t="s">
        <v>90</v>
      </c>
      <c r="C24" s="55" t="s">
        <v>45</v>
      </c>
      <c r="D24" s="56">
        <v>10</v>
      </c>
      <c r="E24" s="88" t="s">
        <v>268</v>
      </c>
      <c r="F24" s="88" t="s">
        <v>268</v>
      </c>
    </row>
    <row r="25" spans="1:7" x14ac:dyDescent="0.2">
      <c r="B25" s="54" t="s">
        <v>91</v>
      </c>
      <c r="C25" s="55" t="s">
        <v>45</v>
      </c>
      <c r="D25" s="56">
        <v>28</v>
      </c>
      <c r="E25" s="88" t="s">
        <v>268</v>
      </c>
      <c r="F25" s="88" t="s">
        <v>268</v>
      </c>
    </row>
    <row r="26" spans="1:7" x14ac:dyDescent="0.2">
      <c r="F26" s="58">
        <f t="shared" si="0"/>
        <v>0</v>
      </c>
    </row>
    <row r="27" spans="1:7" s="38" customFormat="1" ht="25.5" x14ac:dyDescent="0.2">
      <c r="A27" s="53">
        <v>7</v>
      </c>
      <c r="B27" s="54" t="s">
        <v>93</v>
      </c>
      <c r="C27" s="55" t="s">
        <v>55</v>
      </c>
      <c r="D27" s="56">
        <v>5</v>
      </c>
      <c r="E27" s="88" t="s">
        <v>268</v>
      </c>
      <c r="F27" s="88" t="s">
        <v>268</v>
      </c>
      <c r="G27" s="37"/>
    </row>
    <row r="28" spans="1:7" s="38" customFormat="1" x14ac:dyDescent="0.2">
      <c r="A28" s="53"/>
      <c r="B28" s="54"/>
      <c r="C28" s="55"/>
      <c r="D28" s="56"/>
      <c r="E28" s="88"/>
      <c r="F28" s="58"/>
      <c r="G28" s="37"/>
    </row>
    <row r="29" spans="1:7" s="38" customFormat="1" ht="38.25" x14ac:dyDescent="0.2">
      <c r="A29" s="53">
        <v>8</v>
      </c>
      <c r="B29" s="54" t="s">
        <v>95</v>
      </c>
      <c r="C29" s="55" t="s">
        <v>41</v>
      </c>
      <c r="D29" s="56">
        <v>10</v>
      </c>
      <c r="E29" s="88" t="s">
        <v>268</v>
      </c>
      <c r="F29" s="88" t="s">
        <v>268</v>
      </c>
      <c r="G29" s="37"/>
    </row>
    <row r="30" spans="1:7" s="38" customFormat="1" x14ac:dyDescent="0.2">
      <c r="A30" s="53"/>
      <c r="B30" s="54"/>
      <c r="C30" s="55"/>
      <c r="D30" s="56"/>
      <c r="E30" s="57"/>
      <c r="F30" s="58">
        <f t="shared" si="0"/>
        <v>0</v>
      </c>
      <c r="G30" s="37"/>
    </row>
    <row r="31" spans="1:7" s="38" customFormat="1" x14ac:dyDescent="0.2">
      <c r="A31" s="53">
        <v>9</v>
      </c>
      <c r="B31" s="54" t="s">
        <v>97</v>
      </c>
      <c r="C31" s="55" t="s">
        <v>35</v>
      </c>
      <c r="D31" s="56">
        <v>1</v>
      </c>
      <c r="E31" s="88" t="s">
        <v>268</v>
      </c>
      <c r="F31" s="88" t="s">
        <v>268</v>
      </c>
      <c r="G31" s="37"/>
    </row>
    <row r="32" spans="1:7" s="38" customFormat="1" x14ac:dyDescent="0.2">
      <c r="A32" s="53"/>
      <c r="B32" s="32"/>
      <c r="C32" s="33"/>
      <c r="D32" s="34"/>
      <c r="E32" s="57"/>
      <c r="F32" s="58"/>
      <c r="G32" s="37"/>
    </row>
    <row r="33" spans="1:7" s="70" customFormat="1" ht="25.5" x14ac:dyDescent="0.2">
      <c r="A33" s="53">
        <v>10</v>
      </c>
      <c r="B33" s="65" t="s">
        <v>37</v>
      </c>
      <c r="C33" s="64">
        <v>0.05</v>
      </c>
      <c r="D33" s="66"/>
      <c r="E33" s="67"/>
      <c r="F33" s="88" t="s">
        <v>268</v>
      </c>
      <c r="G33" s="69"/>
    </row>
    <row r="34" spans="1:7" s="38" customFormat="1" x14ac:dyDescent="0.2">
      <c r="A34" s="31"/>
      <c r="B34" s="32"/>
      <c r="C34" s="33"/>
      <c r="D34" s="34"/>
      <c r="E34" s="35"/>
      <c r="F34" s="36"/>
      <c r="G34" s="37"/>
    </row>
    <row r="35" spans="1:7" s="59" customFormat="1" ht="13.5" thickBot="1" x14ac:dyDescent="0.25">
      <c r="A35" s="39"/>
      <c r="B35" s="40" t="s">
        <v>99</v>
      </c>
      <c r="C35" s="61"/>
      <c r="D35" s="42"/>
      <c r="E35" s="43"/>
      <c r="F35" s="173" t="s">
        <v>268</v>
      </c>
    </row>
    <row r="36" spans="1:7" ht="13.5" thickTop="1" x14ac:dyDescent="0.2"/>
  </sheetData>
  <sheetProtection selectLockedCells="1"/>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85DBD-3355-4E6F-BEF6-ECDEB1CA806B}">
  <sheetPr>
    <tabColor theme="7" tint="0.59999389629810485"/>
  </sheetPr>
  <dimension ref="A1:G41"/>
  <sheetViews>
    <sheetView showZeros="0" view="pageBreakPreview" zoomScaleNormal="100" zoomScaleSheetLayoutView="100" workbookViewId="0">
      <selection activeCell="F40" sqref="F40"/>
    </sheetView>
  </sheetViews>
  <sheetFormatPr defaultRowHeight="12.75" x14ac:dyDescent="0.2"/>
  <cols>
    <col min="1" max="1" width="4.140625" style="53" customWidth="1"/>
    <col min="2" max="2" width="42.85546875" style="54" customWidth="1"/>
    <col min="3" max="3" width="7.7109375" style="55" bestFit="1" customWidth="1"/>
    <col min="4" max="4" width="10.140625" style="56" bestFit="1" customWidth="1"/>
    <col min="5" max="5" width="10.28515625" style="88" bestFit="1" customWidth="1"/>
    <col min="6" max="6" width="13.5703125" style="63" bestFit="1" customWidth="1"/>
    <col min="7" max="7" width="9.140625" style="59"/>
    <col min="8" max="16384" width="9.140625" style="60"/>
  </cols>
  <sheetData>
    <row r="1" spans="1:7" s="24" customFormat="1" ht="15.75" x14ac:dyDescent="0.25">
      <c r="A1" s="25" t="s">
        <v>100</v>
      </c>
      <c r="B1" s="19" t="s">
        <v>148</v>
      </c>
      <c r="C1" s="20"/>
      <c r="D1" s="21"/>
      <c r="E1" s="22"/>
      <c r="F1" s="23"/>
    </row>
    <row r="4" spans="1:7" s="38" customFormat="1" x14ac:dyDescent="0.2">
      <c r="A4" s="31" t="s">
        <v>223</v>
      </c>
      <c r="B4" s="32" t="s">
        <v>148</v>
      </c>
      <c r="C4" s="33"/>
      <c r="D4" s="34"/>
      <c r="E4" s="74"/>
      <c r="F4" s="36"/>
      <c r="G4" s="37"/>
    </row>
    <row r="6" spans="1:7" s="37" customFormat="1" x14ac:dyDescent="0.2">
      <c r="A6" s="31"/>
      <c r="B6" s="32" t="s">
        <v>210</v>
      </c>
      <c r="C6" s="33"/>
      <c r="D6" s="34"/>
      <c r="E6" s="88"/>
      <c r="F6" s="63"/>
    </row>
    <row r="7" spans="1:7" s="59" customFormat="1" ht="25.5" x14ac:dyDescent="0.2">
      <c r="A7" s="53" t="s">
        <v>29</v>
      </c>
      <c r="B7" s="54" t="s">
        <v>211</v>
      </c>
      <c r="C7" s="55" t="s">
        <v>45</v>
      </c>
      <c r="D7" s="56">
        <v>120</v>
      </c>
      <c r="E7" s="174" t="s">
        <v>268</v>
      </c>
      <c r="F7" s="174" t="s">
        <v>268</v>
      </c>
    </row>
    <row r="8" spans="1:7" s="37" customFormat="1" x14ac:dyDescent="0.2">
      <c r="A8" s="53"/>
      <c r="B8" s="32"/>
      <c r="C8" s="33"/>
      <c r="D8" s="34"/>
      <c r="E8" s="88"/>
      <c r="F8" s="58">
        <f t="shared" ref="F8:F13" si="0">ROUND(E8*D8,2)</f>
        <v>0</v>
      </c>
    </row>
    <row r="9" spans="1:7" s="59" customFormat="1" ht="38.25" x14ac:dyDescent="0.2">
      <c r="A9" s="53" t="s">
        <v>31</v>
      </c>
      <c r="B9" s="54" t="s">
        <v>212</v>
      </c>
      <c r="C9" s="55"/>
      <c r="D9" s="56"/>
      <c r="E9" s="88"/>
      <c r="F9" s="58">
        <f t="shared" si="0"/>
        <v>0</v>
      </c>
    </row>
    <row r="10" spans="1:7" s="59" customFormat="1" x14ac:dyDescent="0.2">
      <c r="A10" s="53"/>
      <c r="B10" s="54" t="s">
        <v>213</v>
      </c>
      <c r="C10" s="55" t="s">
        <v>45</v>
      </c>
      <c r="D10" s="56">
        <v>120</v>
      </c>
      <c r="E10" s="174" t="s">
        <v>268</v>
      </c>
      <c r="F10" s="174" t="s">
        <v>268</v>
      </c>
    </row>
    <row r="11" spans="1:7" s="59" customFormat="1" x14ac:dyDescent="0.2">
      <c r="A11" s="53"/>
      <c r="B11" s="54" t="s">
        <v>214</v>
      </c>
      <c r="C11" s="55" t="s">
        <v>45</v>
      </c>
      <c r="D11" s="56">
        <v>120</v>
      </c>
      <c r="E11" s="174" t="s">
        <v>268</v>
      </c>
      <c r="F11" s="174" t="s">
        <v>268</v>
      </c>
    </row>
    <row r="12" spans="1:7" s="59" customFormat="1" x14ac:dyDescent="0.2">
      <c r="A12" s="53"/>
      <c r="B12" s="54"/>
      <c r="C12" s="55"/>
      <c r="D12" s="56"/>
      <c r="E12" s="88"/>
      <c r="F12" s="58">
        <f t="shared" si="0"/>
        <v>0</v>
      </c>
    </row>
    <row r="13" spans="1:7" s="38" customFormat="1" ht="25.5" x14ac:dyDescent="0.2">
      <c r="A13" s="53" t="s">
        <v>33</v>
      </c>
      <c r="B13" s="54" t="s">
        <v>215</v>
      </c>
      <c r="E13" s="129"/>
      <c r="F13" s="58">
        <f t="shared" si="0"/>
        <v>0</v>
      </c>
      <c r="G13" s="37"/>
    </row>
    <row r="14" spans="1:7" s="38" customFormat="1" x14ac:dyDescent="0.2">
      <c r="A14" s="53"/>
      <c r="B14" s="54" t="s">
        <v>213</v>
      </c>
      <c r="C14" s="55" t="s">
        <v>45</v>
      </c>
      <c r="D14" s="56">
        <v>20</v>
      </c>
      <c r="E14" s="174" t="s">
        <v>268</v>
      </c>
      <c r="F14" s="174" t="s">
        <v>268</v>
      </c>
      <c r="G14" s="37"/>
    </row>
    <row r="15" spans="1:7" s="59" customFormat="1" x14ac:dyDescent="0.2">
      <c r="A15" s="53"/>
      <c r="B15" s="54" t="s">
        <v>214</v>
      </c>
      <c r="C15" s="55" t="s">
        <v>45</v>
      </c>
      <c r="D15" s="56">
        <v>20</v>
      </c>
      <c r="E15" s="174" t="s">
        <v>268</v>
      </c>
      <c r="F15" s="174" t="s">
        <v>268</v>
      </c>
    </row>
    <row r="16" spans="1:7" s="38" customFormat="1" x14ac:dyDescent="0.2">
      <c r="A16" s="53"/>
      <c r="B16" s="32"/>
      <c r="C16" s="33"/>
      <c r="D16" s="34"/>
      <c r="E16" s="88"/>
      <c r="F16" s="58">
        <f>ROUND(E16*D16,2)</f>
        <v>0</v>
      </c>
      <c r="G16" s="37"/>
    </row>
    <row r="17" spans="1:6" s="59" customFormat="1" x14ac:dyDescent="0.2">
      <c r="A17" s="127"/>
      <c r="B17" s="32" t="s">
        <v>216</v>
      </c>
      <c r="C17" s="33"/>
      <c r="D17" s="34"/>
      <c r="E17" s="74"/>
      <c r="F17" s="36"/>
    </row>
    <row r="18" spans="1:6" s="59" customFormat="1" ht="102" x14ac:dyDescent="0.2">
      <c r="A18" s="53">
        <v>4</v>
      </c>
      <c r="B18" s="54" t="s">
        <v>217</v>
      </c>
      <c r="C18" s="55" t="s">
        <v>45</v>
      </c>
      <c r="D18" s="87">
        <v>139</v>
      </c>
      <c r="E18" s="174" t="s">
        <v>268</v>
      </c>
      <c r="F18" s="174" t="s">
        <v>268</v>
      </c>
    </row>
    <row r="19" spans="1:6" s="59" customFormat="1" x14ac:dyDescent="0.2">
      <c r="A19" s="127"/>
      <c r="B19" s="54"/>
      <c r="C19" s="55"/>
      <c r="D19" s="87"/>
      <c r="E19" s="88"/>
      <c r="F19" s="58">
        <f t="shared" ref="F19:F34" si="1">ROUND(E19*D19,2)</f>
        <v>0</v>
      </c>
    </row>
    <row r="20" spans="1:6" s="59" customFormat="1" ht="25.5" x14ac:dyDescent="0.2">
      <c r="A20" s="53">
        <v>5</v>
      </c>
      <c r="B20" s="54" t="s">
        <v>211</v>
      </c>
      <c r="C20" s="55" t="s">
        <v>45</v>
      </c>
      <c r="D20" s="56">
        <v>139</v>
      </c>
      <c r="E20" s="174" t="s">
        <v>268</v>
      </c>
      <c r="F20" s="174" t="s">
        <v>268</v>
      </c>
    </row>
    <row r="21" spans="1:6" s="59" customFormat="1" x14ac:dyDescent="0.2">
      <c r="A21" s="127"/>
      <c r="B21" s="54"/>
      <c r="C21" s="55"/>
      <c r="D21" s="56"/>
      <c r="E21" s="88"/>
      <c r="F21" s="58">
        <f t="shared" si="1"/>
        <v>0</v>
      </c>
    </row>
    <row r="22" spans="1:6" s="59" customFormat="1" ht="38.25" x14ac:dyDescent="0.2">
      <c r="A22" s="53">
        <v>6</v>
      </c>
      <c r="B22" s="54" t="s">
        <v>212</v>
      </c>
      <c r="C22" s="55"/>
      <c r="D22" s="56"/>
      <c r="E22" s="88"/>
      <c r="F22" s="58">
        <f t="shared" si="1"/>
        <v>0</v>
      </c>
    </row>
    <row r="23" spans="1:6" s="59" customFormat="1" x14ac:dyDescent="0.2">
      <c r="A23" s="127"/>
      <c r="B23" s="54" t="s">
        <v>213</v>
      </c>
      <c r="C23" s="55" t="s">
        <v>45</v>
      </c>
      <c r="D23" s="56">
        <v>139</v>
      </c>
      <c r="E23" s="174" t="s">
        <v>268</v>
      </c>
      <c r="F23" s="174" t="s">
        <v>268</v>
      </c>
    </row>
    <row r="24" spans="1:6" s="59" customFormat="1" x14ac:dyDescent="0.2">
      <c r="A24" s="53" t="s">
        <v>25</v>
      </c>
      <c r="B24" s="54" t="s">
        <v>214</v>
      </c>
      <c r="C24" s="55" t="s">
        <v>45</v>
      </c>
      <c r="D24" s="56">
        <v>139</v>
      </c>
      <c r="E24" s="174" t="s">
        <v>268</v>
      </c>
      <c r="F24" s="174" t="s">
        <v>268</v>
      </c>
    </row>
    <row r="25" spans="1:6" s="59" customFormat="1" x14ac:dyDescent="0.2">
      <c r="A25" s="127"/>
      <c r="B25" s="54"/>
      <c r="C25" s="55"/>
      <c r="D25" s="56"/>
      <c r="E25" s="88"/>
      <c r="F25" s="58">
        <f t="shared" si="1"/>
        <v>0</v>
      </c>
    </row>
    <row r="26" spans="1:6" s="59" customFormat="1" ht="63.75" x14ac:dyDescent="0.2">
      <c r="A26" s="53">
        <v>7</v>
      </c>
      <c r="B26" s="54" t="s">
        <v>218</v>
      </c>
      <c r="C26" s="62"/>
      <c r="D26" s="56"/>
      <c r="E26" s="88"/>
      <c r="F26" s="58">
        <f t="shared" si="1"/>
        <v>0</v>
      </c>
    </row>
    <row r="27" spans="1:6" s="59" customFormat="1" x14ac:dyDescent="0.2">
      <c r="A27" s="127"/>
      <c r="B27" s="54" t="s">
        <v>219</v>
      </c>
      <c r="C27" s="62"/>
      <c r="D27" s="56"/>
      <c r="E27" s="88"/>
      <c r="F27" s="58">
        <f t="shared" si="1"/>
        <v>0</v>
      </c>
    </row>
    <row r="28" spans="1:6" s="59" customFormat="1" x14ac:dyDescent="0.2">
      <c r="A28" s="53" t="s">
        <v>25</v>
      </c>
      <c r="B28" s="54" t="s">
        <v>213</v>
      </c>
      <c r="C28" s="62" t="s">
        <v>220</v>
      </c>
      <c r="D28" s="56">
        <v>10</v>
      </c>
      <c r="E28" s="174" t="s">
        <v>268</v>
      </c>
      <c r="F28" s="174" t="s">
        <v>268</v>
      </c>
    </row>
    <row r="29" spans="1:6" s="59" customFormat="1" x14ac:dyDescent="0.2">
      <c r="A29" s="127"/>
      <c r="B29" s="54" t="s">
        <v>214</v>
      </c>
      <c r="C29" s="62" t="s">
        <v>220</v>
      </c>
      <c r="D29" s="56">
        <v>10</v>
      </c>
      <c r="E29" s="174" t="s">
        <v>268</v>
      </c>
      <c r="F29" s="174" t="s">
        <v>268</v>
      </c>
    </row>
    <row r="30" spans="1:6" s="59" customFormat="1" x14ac:dyDescent="0.2">
      <c r="A30" s="53" t="s">
        <v>25</v>
      </c>
      <c r="B30" s="54" t="s">
        <v>221</v>
      </c>
      <c r="C30" s="62"/>
      <c r="D30" s="56"/>
      <c r="E30" s="88"/>
      <c r="F30" s="58">
        <f t="shared" si="1"/>
        <v>0</v>
      </c>
    </row>
    <row r="31" spans="1:6" s="59" customFormat="1" x14ac:dyDescent="0.2">
      <c r="A31" s="127"/>
      <c r="B31" s="54" t="s">
        <v>213</v>
      </c>
      <c r="C31" s="62" t="s">
        <v>220</v>
      </c>
      <c r="D31" s="56">
        <v>10</v>
      </c>
      <c r="E31" s="174" t="s">
        <v>268</v>
      </c>
      <c r="F31" s="174" t="s">
        <v>268</v>
      </c>
    </row>
    <row r="32" spans="1:6" s="59" customFormat="1" x14ac:dyDescent="0.2">
      <c r="A32" s="53" t="s">
        <v>25</v>
      </c>
      <c r="B32" s="54" t="s">
        <v>214</v>
      </c>
      <c r="C32" s="62" t="s">
        <v>220</v>
      </c>
      <c r="D32" s="56">
        <v>10</v>
      </c>
      <c r="E32" s="174" t="s">
        <v>268</v>
      </c>
      <c r="F32" s="174" t="s">
        <v>268</v>
      </c>
    </row>
    <row r="33" spans="1:6" s="59" customFormat="1" x14ac:dyDescent="0.2">
      <c r="A33" s="127"/>
      <c r="B33" s="54"/>
      <c r="C33" s="55"/>
      <c r="D33" s="56"/>
      <c r="E33" s="88"/>
      <c r="F33" s="58">
        <f t="shared" si="1"/>
        <v>0</v>
      </c>
    </row>
    <row r="34" spans="1:6" s="59" customFormat="1" ht="25.5" x14ac:dyDescent="0.2">
      <c r="A34" s="53">
        <v>8</v>
      </c>
      <c r="B34" s="54" t="s">
        <v>215</v>
      </c>
      <c r="C34" s="38"/>
      <c r="D34" s="38"/>
      <c r="E34" s="129"/>
      <c r="F34" s="58">
        <f t="shared" si="1"/>
        <v>0</v>
      </c>
    </row>
    <row r="35" spans="1:6" s="59" customFormat="1" x14ac:dyDescent="0.2">
      <c r="A35" s="127"/>
      <c r="B35" s="54" t="s">
        <v>213</v>
      </c>
      <c r="C35" s="55" t="s">
        <v>45</v>
      </c>
      <c r="D35" s="56">
        <v>10</v>
      </c>
      <c r="E35" s="174" t="s">
        <v>268</v>
      </c>
      <c r="F35" s="174" t="s">
        <v>268</v>
      </c>
    </row>
    <row r="36" spans="1:6" s="59" customFormat="1" ht="25.5" x14ac:dyDescent="0.2">
      <c r="A36" s="53">
        <v>9</v>
      </c>
      <c r="B36" s="54" t="s">
        <v>93</v>
      </c>
      <c r="C36" s="55" t="s">
        <v>55</v>
      </c>
      <c r="D36" s="56">
        <v>15</v>
      </c>
      <c r="E36" s="174" t="s">
        <v>268</v>
      </c>
      <c r="F36" s="174" t="s">
        <v>268</v>
      </c>
    </row>
    <row r="37" spans="1:6" s="59" customFormat="1" x14ac:dyDescent="0.2">
      <c r="A37" s="127"/>
      <c r="B37" s="54"/>
      <c r="C37" s="55"/>
      <c r="D37" s="56"/>
      <c r="E37" s="88"/>
      <c r="F37" s="58">
        <f t="shared" ref="F37" si="2">+E37*D37</f>
        <v>0</v>
      </c>
    </row>
    <row r="38" spans="1:6" s="59" customFormat="1" ht="25.5" x14ac:dyDescent="0.2">
      <c r="A38" s="53">
        <v>10</v>
      </c>
      <c r="B38" s="65" t="s">
        <v>37</v>
      </c>
      <c r="C38" s="64">
        <v>0.05</v>
      </c>
      <c r="D38" s="66"/>
      <c r="E38" s="130"/>
      <c r="F38" s="174" t="s">
        <v>268</v>
      </c>
    </row>
    <row r="39" spans="1:6" s="59" customFormat="1" x14ac:dyDescent="0.2">
      <c r="A39" s="127"/>
      <c r="B39" s="32"/>
      <c r="C39" s="33"/>
      <c r="D39" s="34"/>
      <c r="E39" s="74"/>
      <c r="F39" s="36"/>
    </row>
    <row r="40" spans="1:6" s="59" customFormat="1" ht="13.5" thickBot="1" x14ac:dyDescent="0.25">
      <c r="A40" s="39"/>
      <c r="B40" s="40" t="s">
        <v>222</v>
      </c>
      <c r="C40" s="61"/>
      <c r="D40" s="42"/>
      <c r="E40" s="131"/>
      <c r="F40" s="173" t="s">
        <v>268</v>
      </c>
    </row>
    <row r="41" spans="1:6" s="59" customFormat="1" ht="13.5" thickTop="1" x14ac:dyDescent="0.2">
      <c r="A41" s="128"/>
      <c r="B41" s="54"/>
      <c r="C41" s="55"/>
      <c r="D41" s="56"/>
      <c r="E41" s="88"/>
      <c r="F41" s="63"/>
    </row>
  </sheetData>
  <sheetProtection selectLockedCells="1"/>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2D67-90B2-4973-A5AD-43F622054FEC}">
  <sheetPr>
    <tabColor theme="5" tint="0.59999389629810485"/>
  </sheetPr>
  <dimension ref="A1:G54"/>
  <sheetViews>
    <sheetView showZeros="0" view="pageBreakPreview" zoomScaleNormal="100" zoomScaleSheetLayoutView="100" workbookViewId="0">
      <selection activeCell="F53" sqref="F53"/>
    </sheetView>
  </sheetViews>
  <sheetFormatPr defaultRowHeight="12.75" x14ac:dyDescent="0.2"/>
  <cols>
    <col min="1" max="1" width="4.140625" style="53" customWidth="1"/>
    <col min="2" max="2" width="42.85546875" style="54" customWidth="1"/>
    <col min="3" max="3" width="7.7109375" style="55" bestFit="1" customWidth="1"/>
    <col min="4" max="4" width="10.140625" style="56" bestFit="1" customWidth="1"/>
    <col min="5" max="5" width="10.28515625" style="57" bestFit="1" customWidth="1"/>
    <col min="6" max="6" width="13.5703125" style="63" bestFit="1" customWidth="1"/>
    <col min="7" max="7" width="9.140625" style="59"/>
    <col min="8" max="16384" width="9.140625" style="60"/>
  </cols>
  <sheetData>
    <row r="1" spans="1:7" s="38" customFormat="1" x14ac:dyDescent="0.2">
      <c r="A1" s="31" t="s">
        <v>113</v>
      </c>
      <c r="B1" s="32" t="s">
        <v>19</v>
      </c>
      <c r="C1" s="33"/>
      <c r="D1" s="34"/>
      <c r="E1" s="35"/>
      <c r="F1" s="36"/>
      <c r="G1" s="37"/>
    </row>
    <row r="2" spans="1:7" s="38" customFormat="1" x14ac:dyDescent="0.2">
      <c r="A2" s="31"/>
      <c r="B2" s="32"/>
      <c r="C2" s="33"/>
      <c r="D2" s="34"/>
      <c r="E2" s="35"/>
      <c r="F2" s="36"/>
      <c r="G2" s="37"/>
    </row>
    <row r="3" spans="1:7" s="59" customFormat="1" ht="102" x14ac:dyDescent="0.2">
      <c r="A3" s="53" t="s">
        <v>29</v>
      </c>
      <c r="B3" s="54" t="s">
        <v>114</v>
      </c>
      <c r="C3" s="55" t="s">
        <v>35</v>
      </c>
      <c r="D3" s="56">
        <v>7</v>
      </c>
      <c r="E3" s="88" t="s">
        <v>268</v>
      </c>
      <c r="F3" s="88" t="s">
        <v>268</v>
      </c>
    </row>
    <row r="4" spans="1:7" s="59" customFormat="1" x14ac:dyDescent="0.2">
      <c r="A4" s="53"/>
      <c r="B4" s="54" t="s">
        <v>115</v>
      </c>
      <c r="C4" s="55" t="s">
        <v>45</v>
      </c>
      <c r="D4" s="56">
        <v>140</v>
      </c>
      <c r="E4" s="88" t="s">
        <v>268</v>
      </c>
      <c r="F4" s="88" t="s">
        <v>268</v>
      </c>
    </row>
    <row r="5" spans="1:7" s="59" customFormat="1" ht="25.5" x14ac:dyDescent="0.2">
      <c r="A5" s="53"/>
      <c r="B5" s="54" t="s">
        <v>185</v>
      </c>
      <c r="C5" s="55" t="s">
        <v>45</v>
      </c>
      <c r="D5" s="56">
        <v>140</v>
      </c>
      <c r="E5" s="88" t="s">
        <v>268</v>
      </c>
      <c r="F5" s="88" t="s">
        <v>268</v>
      </c>
    </row>
    <row r="6" spans="1:7" s="59" customFormat="1" x14ac:dyDescent="0.2">
      <c r="A6" s="53"/>
      <c r="B6" s="54"/>
      <c r="C6" s="55"/>
      <c r="D6" s="56"/>
      <c r="E6" s="63"/>
      <c r="F6" s="58">
        <f t="shared" ref="F6:F39" si="0">ROUND(E6*D6,2)</f>
        <v>0</v>
      </c>
    </row>
    <row r="7" spans="1:7" ht="51" x14ac:dyDescent="0.2">
      <c r="A7" s="53" t="s">
        <v>31</v>
      </c>
      <c r="B7" s="54" t="s">
        <v>269</v>
      </c>
      <c r="F7" s="58">
        <f t="shared" si="0"/>
        <v>0</v>
      </c>
    </row>
    <row r="8" spans="1:7" ht="25.5" x14ac:dyDescent="0.2">
      <c r="B8" s="54" t="s">
        <v>116</v>
      </c>
      <c r="C8" s="60"/>
      <c r="D8" s="60"/>
      <c r="E8" s="60"/>
      <c r="F8" s="60"/>
    </row>
    <row r="9" spans="1:7" ht="38.25" x14ac:dyDescent="0.2">
      <c r="B9" s="54" t="s">
        <v>117</v>
      </c>
      <c r="C9" s="60"/>
      <c r="D9" s="60"/>
      <c r="E9" s="60"/>
      <c r="F9" s="60"/>
    </row>
    <row r="10" spans="1:7" x14ac:dyDescent="0.2">
      <c r="B10" s="54" t="s">
        <v>118</v>
      </c>
      <c r="C10" s="55" t="s">
        <v>43</v>
      </c>
      <c r="D10" s="56">
        <v>2</v>
      </c>
      <c r="E10" s="88" t="s">
        <v>268</v>
      </c>
      <c r="F10" s="88" t="s">
        <v>268</v>
      </c>
    </row>
    <row r="11" spans="1:7" x14ac:dyDescent="0.2">
      <c r="F11" s="58">
        <f t="shared" si="0"/>
        <v>0</v>
      </c>
    </row>
    <row r="12" spans="1:7" x14ac:dyDescent="0.2">
      <c r="A12" s="53" t="s">
        <v>42</v>
      </c>
      <c r="B12" s="54" t="s">
        <v>119</v>
      </c>
      <c r="F12" s="58">
        <f t="shared" si="0"/>
        <v>0</v>
      </c>
    </row>
    <row r="13" spans="1:7" x14ac:dyDescent="0.2">
      <c r="B13" s="54" t="s">
        <v>120</v>
      </c>
      <c r="F13" s="58">
        <f t="shared" si="0"/>
        <v>0</v>
      </c>
    </row>
    <row r="14" spans="1:7" ht="25.5" x14ac:dyDescent="0.2">
      <c r="B14" s="54" t="s">
        <v>121</v>
      </c>
      <c r="C14" s="55" t="s">
        <v>43</v>
      </c>
      <c r="D14" s="56">
        <v>4</v>
      </c>
      <c r="E14" s="88" t="s">
        <v>268</v>
      </c>
      <c r="F14" s="88" t="s">
        <v>268</v>
      </c>
    </row>
    <row r="15" spans="1:7" x14ac:dyDescent="0.2">
      <c r="F15" s="58">
        <f t="shared" si="0"/>
        <v>0</v>
      </c>
    </row>
    <row r="16" spans="1:7" ht="38.25" x14ac:dyDescent="0.2">
      <c r="A16" s="53" t="s">
        <v>44</v>
      </c>
      <c r="B16" s="54" t="s">
        <v>122</v>
      </c>
      <c r="C16" s="55" t="s">
        <v>43</v>
      </c>
      <c r="D16" s="56">
        <v>1</v>
      </c>
      <c r="E16" s="88" t="s">
        <v>268</v>
      </c>
      <c r="F16" s="88" t="s">
        <v>268</v>
      </c>
    </row>
    <row r="17" spans="1:6" x14ac:dyDescent="0.2">
      <c r="F17" s="58">
        <f t="shared" si="0"/>
        <v>0</v>
      </c>
    </row>
    <row r="18" spans="1:6" ht="51" x14ac:dyDescent="0.2">
      <c r="A18" s="53" t="s">
        <v>46</v>
      </c>
      <c r="B18" s="54" t="s">
        <v>123</v>
      </c>
      <c r="C18" s="55" t="s">
        <v>35</v>
      </c>
      <c r="D18" s="56">
        <v>1</v>
      </c>
      <c r="E18" s="88" t="s">
        <v>268</v>
      </c>
      <c r="F18" s="88" t="s">
        <v>268</v>
      </c>
    </row>
    <row r="19" spans="1:6" x14ac:dyDescent="0.2">
      <c r="F19" s="58">
        <f t="shared" si="0"/>
        <v>0</v>
      </c>
    </row>
    <row r="20" spans="1:6" ht="63.75" x14ac:dyDescent="0.2">
      <c r="A20" s="53" t="s">
        <v>48</v>
      </c>
      <c r="B20" s="54" t="s">
        <v>124</v>
      </c>
      <c r="C20" s="55" t="s">
        <v>43</v>
      </c>
      <c r="D20" s="56">
        <v>1</v>
      </c>
      <c r="E20" s="88" t="s">
        <v>268</v>
      </c>
      <c r="F20" s="88" t="s">
        <v>268</v>
      </c>
    </row>
    <row r="21" spans="1:6" x14ac:dyDescent="0.2">
      <c r="F21" s="58">
        <f t="shared" si="0"/>
        <v>0</v>
      </c>
    </row>
    <row r="22" spans="1:6" ht="51" x14ac:dyDescent="0.2">
      <c r="A22" s="53" t="s">
        <v>51</v>
      </c>
      <c r="B22" s="54" t="s">
        <v>125</v>
      </c>
      <c r="C22" s="55" t="s">
        <v>35</v>
      </c>
      <c r="D22" s="56">
        <v>1</v>
      </c>
      <c r="E22" s="88" t="s">
        <v>268</v>
      </c>
      <c r="F22" s="88" t="s">
        <v>268</v>
      </c>
    </row>
    <row r="23" spans="1:6" x14ac:dyDescent="0.2">
      <c r="F23" s="58">
        <f t="shared" si="0"/>
        <v>0</v>
      </c>
    </row>
    <row r="24" spans="1:6" ht="38.25" x14ac:dyDescent="0.2">
      <c r="A24" s="53" t="s">
        <v>53</v>
      </c>
      <c r="B24" s="54" t="s">
        <v>126</v>
      </c>
      <c r="C24" s="55" t="s">
        <v>45</v>
      </c>
      <c r="D24" s="56">
        <v>1</v>
      </c>
      <c r="E24" s="88" t="s">
        <v>268</v>
      </c>
      <c r="F24" s="88" t="s">
        <v>268</v>
      </c>
    </row>
    <row r="25" spans="1:6" x14ac:dyDescent="0.2">
      <c r="B25" s="54" t="s">
        <v>127</v>
      </c>
      <c r="C25" s="55" t="s">
        <v>41</v>
      </c>
      <c r="D25" s="56">
        <v>1.5</v>
      </c>
      <c r="E25" s="88" t="s">
        <v>268</v>
      </c>
      <c r="F25" s="88" t="s">
        <v>268</v>
      </c>
    </row>
    <row r="26" spans="1:6" ht="51" x14ac:dyDescent="0.2">
      <c r="B26" s="54" t="s">
        <v>128</v>
      </c>
      <c r="C26" s="55" t="s">
        <v>45</v>
      </c>
      <c r="D26" s="56">
        <v>40</v>
      </c>
      <c r="E26" s="88" t="s">
        <v>268</v>
      </c>
      <c r="F26" s="88" t="s">
        <v>268</v>
      </c>
    </row>
    <row r="27" spans="1:6" ht="25.5" x14ac:dyDescent="0.2">
      <c r="B27" s="54" t="s">
        <v>129</v>
      </c>
      <c r="C27" s="55" t="s">
        <v>35</v>
      </c>
      <c r="D27" s="56">
        <v>1</v>
      </c>
      <c r="E27" s="88" t="s">
        <v>268</v>
      </c>
      <c r="F27" s="88" t="s">
        <v>268</v>
      </c>
    </row>
    <row r="28" spans="1:6" ht="25.5" x14ac:dyDescent="0.2">
      <c r="B28" s="54" t="s">
        <v>130</v>
      </c>
      <c r="C28" s="55" t="s">
        <v>43</v>
      </c>
      <c r="D28" s="56">
        <v>1</v>
      </c>
      <c r="E28" s="88" t="s">
        <v>268</v>
      </c>
      <c r="F28" s="88" t="s">
        <v>268</v>
      </c>
    </row>
    <row r="29" spans="1:6" ht="25.5" x14ac:dyDescent="0.2">
      <c r="B29" s="54" t="s">
        <v>131</v>
      </c>
      <c r="C29" s="55" t="s">
        <v>43</v>
      </c>
      <c r="D29" s="56">
        <v>2</v>
      </c>
      <c r="E29" s="88" t="s">
        <v>268</v>
      </c>
      <c r="F29" s="88" t="s">
        <v>268</v>
      </c>
    </row>
    <row r="30" spans="1:6" ht="51" x14ac:dyDescent="0.2">
      <c r="B30" s="54" t="s">
        <v>132</v>
      </c>
      <c r="C30" s="55" t="s">
        <v>43</v>
      </c>
      <c r="D30" s="56">
        <v>1</v>
      </c>
      <c r="E30" s="88" t="s">
        <v>268</v>
      </c>
      <c r="F30" s="88" t="s">
        <v>268</v>
      </c>
    </row>
    <row r="31" spans="1:6" ht="51" x14ac:dyDescent="0.2">
      <c r="B31" s="54" t="s">
        <v>133</v>
      </c>
      <c r="C31" s="55" t="s">
        <v>43</v>
      </c>
      <c r="D31" s="56">
        <v>1</v>
      </c>
      <c r="E31" s="88" t="s">
        <v>268</v>
      </c>
      <c r="F31" s="88" t="s">
        <v>268</v>
      </c>
    </row>
    <row r="32" spans="1:6" ht="38.25" x14ac:dyDescent="0.2">
      <c r="B32" s="54" t="s">
        <v>134</v>
      </c>
      <c r="C32" s="55" t="s">
        <v>43</v>
      </c>
      <c r="D32" s="56">
        <v>1</v>
      </c>
      <c r="E32" s="88" t="s">
        <v>268</v>
      </c>
      <c r="F32" s="88" t="s">
        <v>268</v>
      </c>
    </row>
    <row r="33" spans="1:6" ht="25.5" x14ac:dyDescent="0.2">
      <c r="B33" s="54" t="s">
        <v>135</v>
      </c>
      <c r="F33" s="58">
        <f>ROUND(E33*D33,2)</f>
        <v>0</v>
      </c>
    </row>
    <row r="34" spans="1:6" x14ac:dyDescent="0.2">
      <c r="F34" s="58">
        <f t="shared" si="0"/>
        <v>0</v>
      </c>
    </row>
    <row r="35" spans="1:6" ht="38.25" x14ac:dyDescent="0.2">
      <c r="A35" s="53" t="s">
        <v>56</v>
      </c>
      <c r="B35" s="54" t="s">
        <v>136</v>
      </c>
      <c r="C35" s="55" t="s">
        <v>45</v>
      </c>
      <c r="D35" s="56">
        <v>50</v>
      </c>
      <c r="E35" s="88" t="s">
        <v>268</v>
      </c>
      <c r="F35" s="88" t="s">
        <v>268</v>
      </c>
    </row>
    <row r="36" spans="1:6" x14ac:dyDescent="0.2">
      <c r="B36" s="54" t="s">
        <v>137</v>
      </c>
      <c r="C36" s="55" t="s">
        <v>43</v>
      </c>
      <c r="D36" s="56">
        <v>5</v>
      </c>
      <c r="E36" s="88" t="s">
        <v>268</v>
      </c>
      <c r="F36" s="88" t="s">
        <v>268</v>
      </c>
    </row>
    <row r="37" spans="1:6" ht="25.5" x14ac:dyDescent="0.2">
      <c r="B37" s="54" t="s">
        <v>138</v>
      </c>
      <c r="C37" s="55" t="s">
        <v>43</v>
      </c>
      <c r="D37" s="56">
        <v>10</v>
      </c>
      <c r="E37" s="88" t="s">
        <v>268</v>
      </c>
      <c r="F37" s="88" t="s">
        <v>268</v>
      </c>
    </row>
    <row r="38" spans="1:6" x14ac:dyDescent="0.2">
      <c r="F38" s="58">
        <f t="shared" si="0"/>
        <v>0</v>
      </c>
    </row>
    <row r="39" spans="1:6" ht="38.25" x14ac:dyDescent="0.2">
      <c r="A39" s="53" t="s">
        <v>94</v>
      </c>
      <c r="B39" s="54" t="s">
        <v>139</v>
      </c>
      <c r="F39" s="58">
        <f t="shared" si="0"/>
        <v>0</v>
      </c>
    </row>
    <row r="40" spans="1:6" ht="51" x14ac:dyDescent="0.2">
      <c r="B40" s="54" t="s">
        <v>140</v>
      </c>
      <c r="C40" s="55" t="s">
        <v>43</v>
      </c>
      <c r="D40" s="56">
        <v>6</v>
      </c>
      <c r="E40" s="88" t="s">
        <v>268</v>
      </c>
      <c r="F40" s="88" t="s">
        <v>268</v>
      </c>
    </row>
    <row r="41" spans="1:6" x14ac:dyDescent="0.2">
      <c r="F41" s="58"/>
    </row>
    <row r="42" spans="1:6" x14ac:dyDescent="0.2">
      <c r="A42" s="53" t="s">
        <v>96</v>
      </c>
      <c r="B42" s="54" t="s">
        <v>141</v>
      </c>
      <c r="F42" s="58">
        <f t="shared" ref="F42" si="1">ROUND(E42*D42,2)</f>
        <v>0</v>
      </c>
    </row>
    <row r="43" spans="1:6" x14ac:dyDescent="0.2">
      <c r="B43" s="54" t="s">
        <v>120</v>
      </c>
      <c r="C43" s="55" t="s">
        <v>45</v>
      </c>
      <c r="D43" s="56">
        <v>38</v>
      </c>
      <c r="E43" s="88" t="s">
        <v>268</v>
      </c>
      <c r="F43" s="88" t="s">
        <v>268</v>
      </c>
    </row>
    <row r="44" spans="1:6" ht="38.25" x14ac:dyDescent="0.2">
      <c r="B44" s="54" t="s">
        <v>142</v>
      </c>
      <c r="C44" s="55" t="s">
        <v>41</v>
      </c>
      <c r="D44" s="56">
        <v>15</v>
      </c>
      <c r="E44" s="88" t="s">
        <v>268</v>
      </c>
      <c r="F44" s="88" t="s">
        <v>268</v>
      </c>
    </row>
    <row r="45" spans="1:6" ht="25.5" x14ac:dyDescent="0.2">
      <c r="B45" s="54" t="s">
        <v>121</v>
      </c>
      <c r="C45" s="55" t="s">
        <v>45</v>
      </c>
      <c r="D45" s="56">
        <v>4</v>
      </c>
      <c r="E45" s="88" t="s">
        <v>268</v>
      </c>
      <c r="F45" s="88" t="s">
        <v>268</v>
      </c>
    </row>
    <row r="46" spans="1:6" x14ac:dyDescent="0.2">
      <c r="F46" s="58"/>
    </row>
    <row r="47" spans="1:6" ht="63.75" x14ac:dyDescent="0.2">
      <c r="A47" s="53" t="s">
        <v>98</v>
      </c>
      <c r="B47" s="54" t="s">
        <v>143</v>
      </c>
      <c r="C47" s="55" t="s">
        <v>43</v>
      </c>
      <c r="D47" s="56">
        <v>1</v>
      </c>
      <c r="E47" s="88" t="s">
        <v>268</v>
      </c>
      <c r="F47" s="88" t="s">
        <v>268</v>
      </c>
    </row>
    <row r="48" spans="1:6" x14ac:dyDescent="0.2">
      <c r="F48" s="58"/>
    </row>
    <row r="49" spans="1:7" s="38" customFormat="1" ht="25.5" x14ac:dyDescent="0.2">
      <c r="A49" s="53" t="s">
        <v>144</v>
      </c>
      <c r="B49" s="54" t="s">
        <v>93</v>
      </c>
      <c r="C49" s="55" t="s">
        <v>55</v>
      </c>
      <c r="D49" s="56">
        <v>5</v>
      </c>
      <c r="E49" s="88" t="s">
        <v>268</v>
      </c>
      <c r="F49" s="88" t="s">
        <v>268</v>
      </c>
      <c r="G49" s="37"/>
    </row>
    <row r="50" spans="1:7" s="38" customFormat="1" x14ac:dyDescent="0.2">
      <c r="A50" s="53"/>
      <c r="B50" s="32"/>
      <c r="C50" s="33"/>
      <c r="D50" s="34" t="s">
        <v>25</v>
      </c>
      <c r="E50" s="57"/>
      <c r="F50" s="58"/>
      <c r="G50" s="37"/>
    </row>
    <row r="51" spans="1:7" s="70" customFormat="1" ht="25.5" x14ac:dyDescent="0.2">
      <c r="A51" s="53" t="s">
        <v>145</v>
      </c>
      <c r="B51" s="65" t="s">
        <v>37</v>
      </c>
      <c r="C51" s="64">
        <v>0.05</v>
      </c>
      <c r="D51" s="66"/>
      <c r="E51" s="67"/>
      <c r="F51" s="68">
        <f>SUM(F3:F50)*C51</f>
        <v>0</v>
      </c>
      <c r="G51" s="69"/>
    </row>
    <row r="52" spans="1:7" s="59" customFormat="1" x14ac:dyDescent="0.2">
      <c r="A52" s="71"/>
      <c r="B52" s="65"/>
      <c r="C52" s="62"/>
      <c r="D52" s="66"/>
      <c r="E52" s="67"/>
      <c r="F52" s="68"/>
    </row>
    <row r="53" spans="1:7" s="59" customFormat="1" ht="13.5" thickBot="1" x14ac:dyDescent="0.25">
      <c r="A53" s="39"/>
      <c r="B53" s="40" t="s">
        <v>146</v>
      </c>
      <c r="C53" s="61"/>
      <c r="D53" s="42"/>
      <c r="E53" s="43"/>
      <c r="F53" s="173" t="s">
        <v>268</v>
      </c>
    </row>
    <row r="54" spans="1:7" s="59" customFormat="1" ht="13.5" thickTop="1" x14ac:dyDescent="0.2">
      <c r="A54" s="53"/>
      <c r="B54" s="54"/>
      <c r="C54" s="55"/>
      <c r="D54" s="56"/>
      <c r="E54" s="57"/>
      <c r="F54" s="63"/>
    </row>
  </sheetData>
  <sheetProtection selectLockedCells="1"/>
  <phoneticPr fontId="11" type="noConversion"/>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068DA-E8EA-4DB4-92EE-0A130507B189}">
  <sheetPr>
    <tabColor theme="9" tint="0.59999389629810485"/>
  </sheetPr>
  <dimension ref="A1:G21"/>
  <sheetViews>
    <sheetView showZeros="0" view="pageBreakPreview" zoomScaleNormal="100" zoomScaleSheetLayoutView="100" workbookViewId="0">
      <selection activeCell="B1" sqref="B1:C1"/>
    </sheetView>
  </sheetViews>
  <sheetFormatPr defaultRowHeight="12.75" x14ac:dyDescent="0.2"/>
  <cols>
    <col min="1" max="1" width="4.140625" style="53" customWidth="1"/>
    <col min="2" max="2" width="42.85546875" style="54" customWidth="1"/>
    <col min="3" max="3" width="7.7109375" style="55" bestFit="1" customWidth="1"/>
    <col min="4" max="4" width="10.140625" style="56" bestFit="1" customWidth="1"/>
    <col min="5" max="5" width="10.28515625" style="57" bestFit="1" customWidth="1"/>
    <col min="6" max="6" width="13.5703125" style="63" bestFit="1" customWidth="1"/>
    <col min="7" max="7" width="9.140625" style="59"/>
    <col min="8" max="16384" width="9.140625" style="60"/>
  </cols>
  <sheetData>
    <row r="1" spans="1:7" s="38" customFormat="1" ht="15" x14ac:dyDescent="0.25">
      <c r="A1" s="31" t="s">
        <v>147</v>
      </c>
      <c r="B1" s="209" t="s">
        <v>272</v>
      </c>
      <c r="C1" s="210"/>
      <c r="D1" s="34"/>
      <c r="E1" s="35"/>
      <c r="F1" s="36"/>
      <c r="G1" s="37"/>
    </row>
    <row r="2" spans="1:7" s="38" customFormat="1" x14ac:dyDescent="0.2">
      <c r="A2" s="31"/>
      <c r="B2" s="32"/>
      <c r="C2" s="33"/>
      <c r="D2" s="34"/>
      <c r="E2" s="35"/>
      <c r="F2" s="36"/>
      <c r="G2" s="37"/>
    </row>
    <row r="3" spans="1:7" s="38" customFormat="1" x14ac:dyDescent="0.2">
      <c r="A3" s="31" t="s">
        <v>29</v>
      </c>
      <c r="B3" s="32" t="s">
        <v>150</v>
      </c>
      <c r="C3" s="33"/>
      <c r="D3" s="34"/>
      <c r="E3" s="35"/>
      <c r="F3" s="52" t="s">
        <v>268</v>
      </c>
      <c r="G3" s="37"/>
    </row>
    <row r="4" spans="1:7" s="38" customFormat="1" x14ac:dyDescent="0.2">
      <c r="A4" s="31"/>
      <c r="B4" s="32"/>
      <c r="C4" s="33"/>
      <c r="D4" s="34"/>
      <c r="E4" s="35"/>
      <c r="F4" s="52"/>
      <c r="G4" s="37"/>
    </row>
    <row r="5" spans="1:7" s="45" customFormat="1" ht="13.5" thickBot="1" x14ac:dyDescent="0.25">
      <c r="A5" s="39"/>
      <c r="B5" s="40" t="s">
        <v>151</v>
      </c>
      <c r="C5" s="41"/>
      <c r="D5" s="42"/>
      <c r="E5" s="43"/>
      <c r="F5" s="44">
        <f>SUM(F3:F4)</f>
        <v>0</v>
      </c>
    </row>
    <row r="6" spans="1:7" s="38" customFormat="1" ht="13.5" thickTop="1" x14ac:dyDescent="0.2">
      <c r="A6" s="31"/>
      <c r="B6" s="32"/>
      <c r="C6" s="33"/>
      <c r="D6" s="34"/>
      <c r="E6" s="35"/>
      <c r="F6" s="36"/>
      <c r="G6" s="37"/>
    </row>
    <row r="7" spans="1:7" s="37" customFormat="1" x14ac:dyDescent="0.2">
      <c r="A7" s="31" t="s">
        <v>29</v>
      </c>
      <c r="B7" s="32" t="s">
        <v>150</v>
      </c>
      <c r="C7" s="33"/>
      <c r="D7" s="34"/>
      <c r="E7" s="36"/>
      <c r="F7" s="52"/>
    </row>
    <row r="8" spans="1:7" x14ac:dyDescent="0.2">
      <c r="F8" s="58"/>
    </row>
    <row r="9" spans="1:7" s="38" customFormat="1" x14ac:dyDescent="0.2">
      <c r="A9" s="53" t="s">
        <v>152</v>
      </c>
      <c r="B9" s="54" t="s">
        <v>270</v>
      </c>
      <c r="C9" s="55" t="s">
        <v>220</v>
      </c>
      <c r="D9" s="56">
        <v>1</v>
      </c>
      <c r="E9" s="88" t="s">
        <v>268</v>
      </c>
      <c r="F9" s="88" t="s">
        <v>268</v>
      </c>
      <c r="G9" s="37"/>
    </row>
    <row r="10" spans="1:7" s="38" customFormat="1" x14ac:dyDescent="0.2">
      <c r="A10" s="53"/>
      <c r="B10" s="54"/>
      <c r="C10" s="55"/>
      <c r="D10" s="56"/>
      <c r="E10" s="57"/>
      <c r="F10" s="58"/>
      <c r="G10" s="37"/>
    </row>
    <row r="11" spans="1:7" s="38" customFormat="1" x14ac:dyDescent="0.2">
      <c r="A11" s="53" t="s">
        <v>31</v>
      </c>
      <c r="B11" s="54" t="s">
        <v>271</v>
      </c>
      <c r="C11" s="55" t="s">
        <v>35</v>
      </c>
      <c r="D11" s="56">
        <v>1</v>
      </c>
      <c r="E11" s="88" t="s">
        <v>268</v>
      </c>
      <c r="F11" s="88" t="s">
        <v>268</v>
      </c>
      <c r="G11" s="37"/>
    </row>
    <row r="12" spans="1:7" s="38" customFormat="1" x14ac:dyDescent="0.2">
      <c r="A12" s="53"/>
      <c r="B12" s="54"/>
      <c r="C12" s="55"/>
      <c r="D12" s="56"/>
      <c r="E12" s="57"/>
      <c r="F12" s="58"/>
      <c r="G12" s="37"/>
    </row>
    <row r="13" spans="1:7" s="38" customFormat="1" ht="25.5" x14ac:dyDescent="0.2">
      <c r="A13" s="53" t="s">
        <v>33</v>
      </c>
      <c r="B13" s="54" t="s">
        <v>163</v>
      </c>
      <c r="C13" s="55" t="s">
        <v>55</v>
      </c>
      <c r="D13" s="56">
        <v>16</v>
      </c>
      <c r="E13" s="88" t="s">
        <v>268</v>
      </c>
      <c r="F13" s="88" t="s">
        <v>268</v>
      </c>
      <c r="G13" s="37"/>
    </row>
    <row r="14" spans="1:7" s="38" customFormat="1" x14ac:dyDescent="0.2">
      <c r="A14" s="53"/>
      <c r="B14" s="54" t="s">
        <v>164</v>
      </c>
      <c r="C14" s="55" t="s">
        <v>35</v>
      </c>
      <c r="D14" s="56">
        <v>1</v>
      </c>
      <c r="E14" s="88" t="s">
        <v>268</v>
      </c>
      <c r="F14" s="88" t="s">
        <v>268</v>
      </c>
      <c r="G14" s="37"/>
    </row>
    <row r="15" spans="1:7" s="38" customFormat="1" x14ac:dyDescent="0.2">
      <c r="A15" s="53"/>
      <c r="B15" s="54"/>
      <c r="C15" s="55"/>
      <c r="D15" s="56"/>
      <c r="E15" s="57"/>
      <c r="F15" s="58">
        <f t="shared" ref="F15" si="0">ROUND(E15*D15,2)</f>
        <v>0</v>
      </c>
      <c r="G15" s="37"/>
    </row>
    <row r="16" spans="1:7" s="38" customFormat="1" ht="25.5" x14ac:dyDescent="0.2">
      <c r="A16" s="53" t="s">
        <v>42</v>
      </c>
      <c r="B16" s="54" t="s">
        <v>165</v>
      </c>
      <c r="C16" s="55" t="s">
        <v>55</v>
      </c>
      <c r="D16" s="56">
        <v>16</v>
      </c>
      <c r="E16" s="88" t="s">
        <v>268</v>
      </c>
      <c r="F16" s="88" t="s">
        <v>268</v>
      </c>
      <c r="G16" s="37"/>
    </row>
    <row r="17" spans="1:7" s="38" customFormat="1" x14ac:dyDescent="0.2">
      <c r="A17" s="53"/>
      <c r="B17" s="54" t="s">
        <v>164</v>
      </c>
      <c r="C17" s="55" t="s">
        <v>35</v>
      </c>
      <c r="D17" s="56">
        <v>1</v>
      </c>
      <c r="E17" s="88" t="s">
        <v>268</v>
      </c>
      <c r="F17" s="88" t="s">
        <v>268</v>
      </c>
      <c r="G17" s="37"/>
    </row>
    <row r="18" spans="1:7" s="38" customFormat="1" x14ac:dyDescent="0.2">
      <c r="A18" s="53"/>
      <c r="B18" s="54"/>
      <c r="C18" s="55"/>
      <c r="D18" s="56"/>
      <c r="E18" s="57"/>
      <c r="F18" s="58"/>
      <c r="G18" s="37"/>
    </row>
    <row r="19" spans="1:7" s="45" customFormat="1" ht="13.5" thickBot="1" x14ac:dyDescent="0.25">
      <c r="A19" s="39"/>
      <c r="B19" s="40" t="s">
        <v>166</v>
      </c>
      <c r="C19" s="41"/>
      <c r="D19" s="42"/>
      <c r="E19" s="43"/>
      <c r="F19" s="173" t="s">
        <v>268</v>
      </c>
    </row>
    <row r="20" spans="1:7" s="45" customFormat="1" ht="13.5" thickTop="1" x14ac:dyDescent="0.2">
      <c r="A20" s="46"/>
      <c r="B20" s="47"/>
      <c r="C20" s="48"/>
      <c r="D20" s="49"/>
      <c r="E20" s="50"/>
      <c r="F20" s="51"/>
    </row>
    <row r="21" spans="1:7" s="59" customFormat="1" x14ac:dyDescent="0.2">
      <c r="A21" s="53"/>
      <c r="B21" s="54"/>
      <c r="C21" s="55"/>
      <c r="D21" s="56"/>
      <c r="E21" s="57"/>
      <c r="F21" s="63"/>
    </row>
  </sheetData>
  <mergeCells count="1">
    <mergeCell ref="B1:C1"/>
  </mergeCells>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94372-A027-4CB0-8529-B06971756BB3}">
  <sheetPr>
    <tabColor theme="9" tint="0.59999389629810485"/>
  </sheetPr>
  <dimension ref="A1:G69"/>
  <sheetViews>
    <sheetView showZeros="0" view="pageBreakPreview" topLeftCell="A33" zoomScaleNormal="100" zoomScaleSheetLayoutView="100" workbookViewId="0">
      <selection activeCell="M53" sqref="M53"/>
    </sheetView>
  </sheetViews>
  <sheetFormatPr defaultRowHeight="12.75" x14ac:dyDescent="0.2"/>
  <cols>
    <col min="1" max="1" width="4.140625" style="53" customWidth="1"/>
    <col min="2" max="2" width="42.85546875" style="54" customWidth="1"/>
    <col min="3" max="3" width="7.7109375" style="55" bestFit="1" customWidth="1"/>
    <col min="4" max="4" width="10.140625" style="56" bestFit="1" customWidth="1"/>
    <col min="5" max="5" width="10.28515625" style="57" bestFit="1" customWidth="1"/>
    <col min="6" max="6" width="13.5703125" style="63" bestFit="1" customWidth="1"/>
    <col min="7" max="7" width="9.140625" style="59"/>
    <col min="8" max="16384" width="9.140625" style="60"/>
  </cols>
  <sheetData>
    <row r="1" spans="1:7" s="38" customFormat="1" x14ac:dyDescent="0.2">
      <c r="A1" s="31" t="s">
        <v>167</v>
      </c>
      <c r="B1" s="32" t="s">
        <v>168</v>
      </c>
      <c r="C1" s="33"/>
      <c r="D1" s="34"/>
      <c r="E1" s="35"/>
      <c r="F1" s="36"/>
      <c r="G1" s="37"/>
    </row>
    <row r="2" spans="1:7" s="38" customFormat="1" x14ac:dyDescent="0.2">
      <c r="A2" s="31"/>
      <c r="B2" s="32"/>
      <c r="C2" s="33"/>
      <c r="D2" s="34"/>
      <c r="E2" s="35"/>
      <c r="F2" s="36"/>
      <c r="G2" s="37"/>
    </row>
    <row r="3" spans="1:7" s="38" customFormat="1" x14ac:dyDescent="0.2">
      <c r="A3" s="31" t="s">
        <v>29</v>
      </c>
      <c r="B3" s="32" t="s">
        <v>32</v>
      </c>
      <c r="C3" s="33"/>
      <c r="D3" s="34"/>
      <c r="E3" s="35"/>
      <c r="F3" s="52" t="s">
        <v>268</v>
      </c>
      <c r="G3" s="37"/>
    </row>
    <row r="4" spans="1:7" s="38" customFormat="1" x14ac:dyDescent="0.2">
      <c r="A4" s="31" t="s">
        <v>31</v>
      </c>
      <c r="B4" s="32" t="s">
        <v>148</v>
      </c>
      <c r="C4" s="33"/>
      <c r="D4" s="34"/>
      <c r="E4" s="35"/>
      <c r="F4" s="52" t="s">
        <v>268</v>
      </c>
      <c r="G4" s="37"/>
    </row>
    <row r="5" spans="1:7" s="38" customFormat="1" x14ac:dyDescent="0.2">
      <c r="A5" s="31" t="s">
        <v>33</v>
      </c>
      <c r="B5" s="32" t="s">
        <v>149</v>
      </c>
      <c r="C5" s="33"/>
      <c r="D5" s="34"/>
      <c r="E5" s="35"/>
      <c r="F5" s="52" t="s">
        <v>268</v>
      </c>
      <c r="G5" s="37"/>
    </row>
    <row r="6" spans="1:7" s="38" customFormat="1" x14ac:dyDescent="0.2">
      <c r="A6" s="31" t="s">
        <v>42</v>
      </c>
      <c r="B6" s="32" t="s">
        <v>169</v>
      </c>
      <c r="C6" s="33"/>
      <c r="D6" s="34"/>
      <c r="E6" s="35"/>
      <c r="F6" s="52" t="s">
        <v>268</v>
      </c>
      <c r="G6" s="37"/>
    </row>
    <row r="7" spans="1:7" s="45" customFormat="1" ht="13.5" thickBot="1" x14ac:dyDescent="0.25">
      <c r="A7" s="39"/>
      <c r="B7" s="40" t="s">
        <v>151</v>
      </c>
      <c r="C7" s="41"/>
      <c r="D7" s="42"/>
      <c r="E7" s="43"/>
      <c r="F7" s="173" t="s">
        <v>268</v>
      </c>
    </row>
    <row r="8" spans="1:7" s="45" customFormat="1" ht="13.5" thickTop="1" x14ac:dyDescent="0.2">
      <c r="A8" s="46"/>
      <c r="B8" s="47"/>
      <c r="C8" s="48"/>
      <c r="D8" s="49"/>
      <c r="E8" s="50"/>
      <c r="F8" s="51"/>
    </row>
    <row r="9" spans="1:7" s="37" customFormat="1" x14ac:dyDescent="0.2">
      <c r="A9" s="31" t="s">
        <v>29</v>
      </c>
      <c r="B9" s="32" t="s">
        <v>32</v>
      </c>
      <c r="C9" s="33"/>
      <c r="D9" s="34"/>
      <c r="E9" s="36"/>
      <c r="F9" s="52"/>
    </row>
    <row r="10" spans="1:7" x14ac:dyDescent="0.2">
      <c r="F10" s="58"/>
    </row>
    <row r="11" spans="1:7" x14ac:dyDescent="0.2">
      <c r="A11" s="53" t="s">
        <v>152</v>
      </c>
      <c r="B11" s="54" t="s">
        <v>170</v>
      </c>
      <c r="C11" s="60"/>
      <c r="D11" s="60"/>
      <c r="E11" s="60"/>
      <c r="F11" s="60"/>
    </row>
    <row r="12" spans="1:7" x14ac:dyDescent="0.2">
      <c r="B12" s="54" t="s">
        <v>171</v>
      </c>
      <c r="C12" s="60"/>
      <c r="D12" s="60"/>
      <c r="E12" s="60"/>
      <c r="F12" s="60"/>
    </row>
    <row r="13" spans="1:7" x14ac:dyDescent="0.2">
      <c r="B13" s="54" t="s">
        <v>153</v>
      </c>
      <c r="F13" s="58"/>
    </row>
    <row r="14" spans="1:7" x14ac:dyDescent="0.2">
      <c r="B14" s="54" t="s">
        <v>154</v>
      </c>
      <c r="F14" s="58"/>
    </row>
    <row r="15" spans="1:7" x14ac:dyDescent="0.2">
      <c r="B15" s="54" t="s">
        <v>155</v>
      </c>
      <c r="F15" s="58"/>
    </row>
    <row r="16" spans="1:7" x14ac:dyDescent="0.2">
      <c r="B16" s="54" t="s">
        <v>156</v>
      </c>
      <c r="F16" s="58"/>
    </row>
    <row r="17" spans="1:7" x14ac:dyDescent="0.2">
      <c r="B17" s="54" t="s">
        <v>172</v>
      </c>
      <c r="F17" s="58"/>
    </row>
    <row r="18" spans="1:7" x14ac:dyDescent="0.2">
      <c r="B18" s="54" t="s">
        <v>173</v>
      </c>
      <c r="C18" s="55" t="s">
        <v>35</v>
      </c>
      <c r="D18" s="56">
        <v>2</v>
      </c>
      <c r="E18" s="88" t="s">
        <v>268</v>
      </c>
      <c r="F18" s="88" t="s">
        <v>268</v>
      </c>
    </row>
    <row r="19" spans="1:7" x14ac:dyDescent="0.2">
      <c r="F19" s="58">
        <f t="shared" ref="F19" si="0">ROUND(E19*D19,2)</f>
        <v>0</v>
      </c>
    </row>
    <row r="20" spans="1:7" ht="25.5" x14ac:dyDescent="0.2">
      <c r="A20" s="53" t="s">
        <v>31</v>
      </c>
      <c r="B20" s="54" t="s">
        <v>174</v>
      </c>
      <c r="C20" s="55" t="s">
        <v>43</v>
      </c>
      <c r="D20" s="56">
        <v>1</v>
      </c>
      <c r="E20" s="88" t="s">
        <v>268</v>
      </c>
      <c r="F20" s="88" t="s">
        <v>268</v>
      </c>
    </row>
    <row r="21" spans="1:7" x14ac:dyDescent="0.2">
      <c r="F21" s="58"/>
    </row>
    <row r="22" spans="1:7" s="59" customFormat="1" ht="13.5" thickBot="1" x14ac:dyDescent="0.25">
      <c r="A22" s="39"/>
      <c r="B22" s="40" t="s">
        <v>57</v>
      </c>
      <c r="C22" s="61"/>
      <c r="D22" s="42"/>
      <c r="E22" s="43"/>
      <c r="F22" s="173" t="s">
        <v>268</v>
      </c>
    </row>
    <row r="23" spans="1:7" ht="13.5" thickTop="1" x14ac:dyDescent="0.2">
      <c r="F23" s="58"/>
    </row>
    <row r="24" spans="1:7" s="38" customFormat="1" x14ac:dyDescent="0.2">
      <c r="A24" s="31" t="s">
        <v>31</v>
      </c>
      <c r="B24" s="32" t="s">
        <v>148</v>
      </c>
      <c r="C24" s="33"/>
      <c r="D24" s="34"/>
      <c r="E24" s="35"/>
      <c r="F24" s="52"/>
      <c r="G24" s="37"/>
    </row>
    <row r="25" spans="1:7" x14ac:dyDescent="0.2">
      <c r="F25" s="58"/>
    </row>
    <row r="26" spans="1:7" ht="51" x14ac:dyDescent="0.2">
      <c r="A26" s="53" t="s">
        <v>29</v>
      </c>
      <c r="B26" s="54" t="s">
        <v>175</v>
      </c>
      <c r="C26" s="55" t="s">
        <v>45</v>
      </c>
      <c r="D26" s="56">
        <v>10</v>
      </c>
      <c r="E26" s="88" t="s">
        <v>268</v>
      </c>
      <c r="F26" s="88" t="s">
        <v>268</v>
      </c>
    </row>
    <row r="27" spans="1:7" s="38" customFormat="1" x14ac:dyDescent="0.2">
      <c r="A27" s="53"/>
      <c r="B27" s="54"/>
      <c r="C27" s="55"/>
      <c r="D27" s="56"/>
      <c r="E27" s="57"/>
      <c r="F27" s="58"/>
      <c r="G27" s="37"/>
    </row>
    <row r="28" spans="1:7" s="59" customFormat="1" ht="13.5" thickBot="1" x14ac:dyDescent="0.25">
      <c r="A28" s="39"/>
      <c r="B28" s="40" t="s">
        <v>157</v>
      </c>
      <c r="C28" s="61"/>
      <c r="D28" s="42"/>
      <c r="E28" s="43"/>
      <c r="F28" s="173" t="s">
        <v>268</v>
      </c>
    </row>
    <row r="29" spans="1:7" s="59" customFormat="1" ht="13.5" thickTop="1" x14ac:dyDescent="0.2">
      <c r="A29" s="46"/>
      <c r="B29" s="47"/>
      <c r="C29" s="62"/>
      <c r="D29" s="49"/>
      <c r="E29" s="50"/>
      <c r="F29" s="51"/>
    </row>
    <row r="30" spans="1:7" s="38" customFormat="1" x14ac:dyDescent="0.2">
      <c r="A30" s="31" t="s">
        <v>33</v>
      </c>
      <c r="B30" s="32" t="s">
        <v>149</v>
      </c>
      <c r="C30" s="55"/>
      <c r="D30" s="56"/>
      <c r="E30" s="57"/>
      <c r="F30" s="58"/>
      <c r="G30" s="37"/>
    </row>
    <row r="31" spans="1:7" s="38" customFormat="1" x14ac:dyDescent="0.2">
      <c r="A31" s="53"/>
      <c r="B31" s="54"/>
      <c r="C31" s="55"/>
      <c r="D31" s="56"/>
      <c r="E31" s="57"/>
      <c r="F31" s="58"/>
      <c r="G31" s="37"/>
    </row>
    <row r="32" spans="1:7" s="38" customFormat="1" ht="38.25" x14ac:dyDescent="0.2">
      <c r="A32" s="53" t="s">
        <v>29</v>
      </c>
      <c r="B32" s="54" t="s">
        <v>158</v>
      </c>
      <c r="C32" s="55" t="s">
        <v>45</v>
      </c>
      <c r="D32" s="56">
        <v>25</v>
      </c>
      <c r="E32" s="88" t="s">
        <v>268</v>
      </c>
      <c r="F32" s="88" t="s">
        <v>268</v>
      </c>
      <c r="G32" s="37"/>
    </row>
    <row r="33" spans="1:7" s="38" customFormat="1" x14ac:dyDescent="0.2">
      <c r="A33" s="53"/>
      <c r="B33" s="54"/>
      <c r="C33" s="55"/>
      <c r="D33" s="56"/>
      <c r="E33" s="57"/>
      <c r="F33" s="58">
        <f t="shared" ref="F33" si="1">ROUND(E33*D33,2)</f>
        <v>0</v>
      </c>
      <c r="G33" s="37"/>
    </row>
    <row r="34" spans="1:7" s="38" customFormat="1" ht="38.25" x14ac:dyDescent="0.2">
      <c r="A34" s="53" t="s">
        <v>31</v>
      </c>
      <c r="B34" s="54" t="s">
        <v>176</v>
      </c>
      <c r="C34" s="55" t="s">
        <v>35</v>
      </c>
      <c r="D34" s="56">
        <v>2</v>
      </c>
      <c r="E34" s="88" t="s">
        <v>268</v>
      </c>
      <c r="F34" s="88" t="s">
        <v>268</v>
      </c>
      <c r="G34" s="37"/>
    </row>
    <row r="35" spans="1:7" s="38" customFormat="1" x14ac:dyDescent="0.2">
      <c r="A35" s="53"/>
      <c r="B35" s="54"/>
      <c r="C35" s="55"/>
      <c r="D35" s="56"/>
      <c r="E35" s="57"/>
      <c r="F35" s="58"/>
      <c r="G35" s="37"/>
    </row>
    <row r="36" spans="1:7" s="59" customFormat="1" ht="13.5" thickBot="1" x14ac:dyDescent="0.25">
      <c r="A36" s="39"/>
      <c r="B36" s="40" t="s">
        <v>159</v>
      </c>
      <c r="C36" s="61"/>
      <c r="D36" s="42"/>
      <c r="E36" s="43"/>
      <c r="F36" s="173" t="s">
        <v>268</v>
      </c>
    </row>
    <row r="37" spans="1:7" s="59" customFormat="1" ht="13.5" thickTop="1" x14ac:dyDescent="0.2">
      <c r="A37" s="46"/>
      <c r="B37" s="47"/>
      <c r="C37" s="62"/>
      <c r="D37" s="49"/>
      <c r="E37" s="50"/>
      <c r="F37" s="51"/>
    </row>
    <row r="38" spans="1:7" s="38" customFormat="1" x14ac:dyDescent="0.2">
      <c r="A38" s="31" t="s">
        <v>42</v>
      </c>
      <c r="B38" s="32" t="s">
        <v>150</v>
      </c>
      <c r="C38" s="33"/>
      <c r="D38" s="34"/>
      <c r="E38" s="35"/>
      <c r="F38" s="52"/>
      <c r="G38" s="37"/>
    </row>
    <row r="39" spans="1:7" x14ac:dyDescent="0.2">
      <c r="F39" s="58"/>
    </row>
    <row r="40" spans="1:7" ht="63.75" x14ac:dyDescent="0.2">
      <c r="A40" s="53" t="s">
        <v>29</v>
      </c>
      <c r="B40" s="54" t="s">
        <v>177</v>
      </c>
      <c r="C40" s="55" t="s">
        <v>43</v>
      </c>
      <c r="D40" s="56">
        <v>2</v>
      </c>
      <c r="E40" s="88" t="s">
        <v>268</v>
      </c>
      <c r="F40" s="88" t="s">
        <v>268</v>
      </c>
    </row>
    <row r="41" spans="1:7" x14ac:dyDescent="0.2">
      <c r="F41" s="58">
        <f t="shared" ref="F41:F64" si="2">ROUND(E41*D41,2)</f>
        <v>0</v>
      </c>
    </row>
    <row r="42" spans="1:7" ht="51" x14ac:dyDescent="0.2">
      <c r="A42" s="53" t="s">
        <v>31</v>
      </c>
      <c r="B42" s="54" t="s">
        <v>178</v>
      </c>
      <c r="C42" s="55" t="s">
        <v>35</v>
      </c>
      <c r="D42" s="56">
        <v>1</v>
      </c>
      <c r="E42" s="88" t="s">
        <v>268</v>
      </c>
      <c r="F42" s="88" t="s">
        <v>268</v>
      </c>
    </row>
    <row r="43" spans="1:7" x14ac:dyDescent="0.2">
      <c r="F43" s="58">
        <f t="shared" si="2"/>
        <v>0</v>
      </c>
    </row>
    <row r="44" spans="1:7" ht="25.5" x14ac:dyDescent="0.2">
      <c r="A44" s="53" t="s">
        <v>33</v>
      </c>
      <c r="B44" s="54" t="s">
        <v>179</v>
      </c>
      <c r="C44" s="55" t="s">
        <v>43</v>
      </c>
      <c r="D44" s="56">
        <v>3</v>
      </c>
      <c r="E44" s="88" t="s">
        <v>268</v>
      </c>
      <c r="F44" s="88" t="s">
        <v>268</v>
      </c>
    </row>
    <row r="45" spans="1:7" x14ac:dyDescent="0.2">
      <c r="F45" s="58">
        <f t="shared" si="2"/>
        <v>0</v>
      </c>
    </row>
    <row r="46" spans="1:7" x14ac:dyDescent="0.2">
      <c r="A46" s="53" t="s">
        <v>42</v>
      </c>
      <c r="B46" s="54" t="s">
        <v>180</v>
      </c>
      <c r="C46" s="55" t="s">
        <v>43</v>
      </c>
      <c r="D46" s="56">
        <v>3</v>
      </c>
      <c r="E46" s="88" t="s">
        <v>268</v>
      </c>
      <c r="F46" s="88" t="s">
        <v>268</v>
      </c>
    </row>
    <row r="47" spans="1:7" x14ac:dyDescent="0.2">
      <c r="F47" s="58">
        <f t="shared" si="2"/>
        <v>0</v>
      </c>
    </row>
    <row r="48" spans="1:7" ht="25.5" x14ac:dyDescent="0.2">
      <c r="A48" s="53" t="s">
        <v>44</v>
      </c>
      <c r="B48" s="54" t="s">
        <v>181</v>
      </c>
      <c r="C48" s="55" t="s">
        <v>43</v>
      </c>
      <c r="D48" s="56">
        <v>2</v>
      </c>
      <c r="E48" s="88" t="s">
        <v>268</v>
      </c>
      <c r="F48" s="88" t="s">
        <v>268</v>
      </c>
    </row>
    <row r="49" spans="1:7" x14ac:dyDescent="0.2">
      <c r="F49" s="58">
        <f t="shared" si="2"/>
        <v>0</v>
      </c>
    </row>
    <row r="50" spans="1:7" ht="25.5" x14ac:dyDescent="0.2">
      <c r="A50" s="53" t="s">
        <v>46</v>
      </c>
      <c r="B50" s="54" t="s">
        <v>182</v>
      </c>
      <c r="C50" s="55" t="s">
        <v>43</v>
      </c>
      <c r="D50" s="56">
        <v>1</v>
      </c>
      <c r="E50" s="88" t="s">
        <v>268</v>
      </c>
      <c r="F50" s="88" t="s">
        <v>268</v>
      </c>
    </row>
    <row r="51" spans="1:7" x14ac:dyDescent="0.2">
      <c r="F51" s="58">
        <f t="shared" si="2"/>
        <v>0</v>
      </c>
    </row>
    <row r="52" spans="1:7" ht="25.5" x14ac:dyDescent="0.2">
      <c r="A52" s="53" t="s">
        <v>48</v>
      </c>
      <c r="B52" s="54" t="s">
        <v>183</v>
      </c>
      <c r="C52" s="55" t="s">
        <v>43</v>
      </c>
      <c r="D52" s="56">
        <v>8</v>
      </c>
      <c r="E52" s="88" t="s">
        <v>268</v>
      </c>
      <c r="F52" s="88" t="s">
        <v>268</v>
      </c>
    </row>
    <row r="53" spans="1:7" x14ac:dyDescent="0.2">
      <c r="F53" s="58">
        <f t="shared" si="2"/>
        <v>0</v>
      </c>
    </row>
    <row r="54" spans="1:7" ht="25.5" x14ac:dyDescent="0.2">
      <c r="A54" s="53" t="s">
        <v>51</v>
      </c>
      <c r="B54" s="54" t="s">
        <v>184</v>
      </c>
      <c r="C54" s="55" t="s">
        <v>43</v>
      </c>
      <c r="D54" s="56">
        <v>2</v>
      </c>
      <c r="E54" s="88" t="s">
        <v>268</v>
      </c>
      <c r="F54" s="88" t="s">
        <v>268</v>
      </c>
    </row>
    <row r="55" spans="1:7" x14ac:dyDescent="0.2">
      <c r="F55" s="58">
        <f t="shared" si="2"/>
        <v>0</v>
      </c>
    </row>
    <row r="56" spans="1:7" s="38" customFormat="1" x14ac:dyDescent="0.2">
      <c r="A56" s="53" t="s">
        <v>53</v>
      </c>
      <c r="B56" s="54" t="s">
        <v>160</v>
      </c>
      <c r="C56" s="55"/>
      <c r="D56" s="56"/>
      <c r="E56" s="57"/>
      <c r="F56" s="58">
        <f t="shared" si="2"/>
        <v>0</v>
      </c>
      <c r="G56" s="37"/>
    </row>
    <row r="57" spans="1:7" s="38" customFormat="1" x14ac:dyDescent="0.2">
      <c r="A57" s="53"/>
      <c r="B57" s="54"/>
      <c r="C57" s="55"/>
      <c r="D57" s="56"/>
      <c r="E57" s="57"/>
      <c r="F57" s="58">
        <f t="shared" si="2"/>
        <v>0</v>
      </c>
      <c r="G57" s="37"/>
    </row>
    <row r="58" spans="1:7" s="38" customFormat="1" ht="25.5" x14ac:dyDescent="0.2">
      <c r="A58" s="53" t="s">
        <v>56</v>
      </c>
      <c r="B58" s="54" t="s">
        <v>161</v>
      </c>
      <c r="C58" s="55" t="s">
        <v>43</v>
      </c>
      <c r="D58" s="56">
        <v>8</v>
      </c>
      <c r="E58" s="88" t="s">
        <v>268</v>
      </c>
      <c r="F58" s="88" t="s">
        <v>268</v>
      </c>
      <c r="G58" s="37"/>
    </row>
    <row r="59" spans="1:7" s="38" customFormat="1" x14ac:dyDescent="0.2">
      <c r="A59" s="53"/>
      <c r="B59" s="54"/>
      <c r="C59" s="55"/>
      <c r="D59" s="56"/>
      <c r="E59" s="57"/>
      <c r="F59" s="58">
        <f t="shared" si="2"/>
        <v>0</v>
      </c>
      <c r="G59" s="37"/>
    </row>
    <row r="60" spans="1:7" s="38" customFormat="1" ht="25.5" x14ac:dyDescent="0.2">
      <c r="A60" s="53" t="s">
        <v>94</v>
      </c>
      <c r="B60" s="54" t="s">
        <v>162</v>
      </c>
      <c r="C60" s="55" t="s">
        <v>43</v>
      </c>
      <c r="D60" s="56">
        <v>4</v>
      </c>
      <c r="E60" s="88" t="s">
        <v>268</v>
      </c>
      <c r="F60" s="88" t="s">
        <v>268</v>
      </c>
      <c r="G60" s="37"/>
    </row>
    <row r="61" spans="1:7" s="38" customFormat="1" x14ac:dyDescent="0.2">
      <c r="A61" s="53"/>
      <c r="B61" s="54"/>
      <c r="C61" s="55"/>
      <c r="D61" s="56"/>
      <c r="E61" s="57"/>
      <c r="F61" s="58">
        <f t="shared" si="2"/>
        <v>0</v>
      </c>
      <c r="G61" s="37"/>
    </row>
    <row r="62" spans="1:7" s="38" customFormat="1" ht="25.5" x14ac:dyDescent="0.2">
      <c r="A62" s="53" t="s">
        <v>96</v>
      </c>
      <c r="B62" s="54" t="s">
        <v>163</v>
      </c>
      <c r="C62" s="55" t="s">
        <v>55</v>
      </c>
      <c r="D62" s="56">
        <v>8</v>
      </c>
      <c r="E62" s="88" t="s">
        <v>268</v>
      </c>
      <c r="F62" s="88" t="s">
        <v>268</v>
      </c>
      <c r="G62" s="37"/>
    </row>
    <row r="63" spans="1:7" s="38" customFormat="1" x14ac:dyDescent="0.2">
      <c r="A63" s="53"/>
      <c r="B63" s="54" t="s">
        <v>164</v>
      </c>
      <c r="C63" s="55" t="s">
        <v>35</v>
      </c>
      <c r="D63" s="56">
        <v>1</v>
      </c>
      <c r="E63" s="88" t="s">
        <v>268</v>
      </c>
      <c r="F63" s="88" t="s">
        <v>268</v>
      </c>
      <c r="G63" s="37"/>
    </row>
    <row r="64" spans="1:7" s="38" customFormat="1" x14ac:dyDescent="0.2">
      <c r="A64" s="53"/>
      <c r="B64" s="54"/>
      <c r="C64" s="55"/>
      <c r="D64" s="56"/>
      <c r="E64" s="57"/>
      <c r="F64" s="58">
        <f t="shared" si="2"/>
        <v>0</v>
      </c>
      <c r="G64" s="37"/>
    </row>
    <row r="65" spans="1:7" s="38" customFormat="1" ht="25.5" x14ac:dyDescent="0.2">
      <c r="A65" s="53" t="s">
        <v>98</v>
      </c>
      <c r="B65" s="54" t="s">
        <v>165</v>
      </c>
      <c r="C65" s="55" t="s">
        <v>55</v>
      </c>
      <c r="D65" s="56">
        <v>8</v>
      </c>
      <c r="E65" s="88" t="s">
        <v>268</v>
      </c>
      <c r="F65" s="88" t="s">
        <v>268</v>
      </c>
      <c r="G65" s="37"/>
    </row>
    <row r="66" spans="1:7" s="38" customFormat="1" x14ac:dyDescent="0.2">
      <c r="A66" s="53"/>
      <c r="B66" s="54" t="s">
        <v>164</v>
      </c>
      <c r="C66" s="55" t="s">
        <v>35</v>
      </c>
      <c r="D66" s="56">
        <v>1</v>
      </c>
      <c r="E66" s="88" t="s">
        <v>268</v>
      </c>
      <c r="F66" s="88" t="s">
        <v>268</v>
      </c>
      <c r="G66" s="37"/>
    </row>
    <row r="67" spans="1:7" s="38" customFormat="1" x14ac:dyDescent="0.2">
      <c r="A67" s="53"/>
      <c r="B67" s="54"/>
      <c r="C67" s="55"/>
      <c r="D67" s="56"/>
      <c r="E67" s="57"/>
      <c r="F67" s="58"/>
      <c r="G67" s="37"/>
    </row>
    <row r="68" spans="1:7" s="45" customFormat="1" ht="13.5" thickBot="1" x14ac:dyDescent="0.25">
      <c r="A68" s="39"/>
      <c r="B68" s="40" t="s">
        <v>166</v>
      </c>
      <c r="C68" s="41"/>
      <c r="D68" s="42"/>
      <c r="E68" s="43"/>
      <c r="F68" s="173" t="s">
        <v>268</v>
      </c>
    </row>
    <row r="69" spans="1:7" s="38" customFormat="1" ht="13.5" thickTop="1" x14ac:dyDescent="0.2">
      <c r="A69" s="53"/>
      <c r="B69" s="54"/>
      <c r="C69" s="55"/>
      <c r="D69" s="56"/>
      <c r="E69" s="57"/>
      <c r="F69" s="58"/>
      <c r="G69" s="37"/>
    </row>
  </sheetData>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7</vt:i4>
      </vt:variant>
    </vt:vector>
  </HeadingPairs>
  <TitlesOfParts>
    <vt:vector size="17" baseType="lpstr">
      <vt:lpstr>REK1</vt:lpstr>
      <vt:lpstr>splošna določila</vt:lpstr>
      <vt:lpstr>A.GRADBENA DELA</vt:lpstr>
      <vt:lpstr>B.I. KLJUČ., PLESKARSKA DELA</vt:lpstr>
      <vt:lpstr>B.II. SANACIJA MEDUZA</vt:lpstr>
      <vt:lpstr> B.III.KER.DELA - PLAŽA</vt:lpstr>
      <vt:lpstr>B.IV. SANACIJA OBJEKTOV</vt:lpstr>
      <vt:lpstr>DELA NAMESTITVE KONTEJNERJA WV </vt:lpstr>
      <vt:lpstr>C.II. SANACIJA WC MEDUZA</vt:lpstr>
      <vt:lpstr>C.IIi. SANACIJA KU MEDUZA</vt:lpstr>
      <vt:lpstr>' B.III.KER.DELA - PLAŽA'!Področje_tiskanja</vt:lpstr>
      <vt:lpstr>'A.GRADBENA DELA'!Področje_tiskanja</vt:lpstr>
      <vt:lpstr>'B.I. KLJUČ., PLESKARSKA DELA'!Področje_tiskanja</vt:lpstr>
      <vt:lpstr>'B.II. SANACIJA MEDUZA'!Področje_tiskanja</vt:lpstr>
      <vt:lpstr>'B.IV. SANACIJA OBJEKTOV'!Področje_tiskanja</vt:lpstr>
      <vt:lpstr>'REK1'!Področje_tiskanja</vt:lpstr>
      <vt:lpstr>'splošna določila'!Področje_tiskanja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dc:creator>
  <cp:keywords/>
  <dc:description/>
  <cp:lastModifiedBy>Daniel Koželj</cp:lastModifiedBy>
  <cp:revision/>
  <cp:lastPrinted>2022-04-08T09:46:00Z</cp:lastPrinted>
  <dcterms:created xsi:type="dcterms:W3CDTF">2022-03-30T10:26:56Z</dcterms:created>
  <dcterms:modified xsi:type="dcterms:W3CDTF">2023-02-15T10:13:34Z</dcterms:modified>
  <cp:category/>
  <cp:contentStatus/>
</cp:coreProperties>
</file>